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135" windowWidth="14355" windowHeight="5955"/>
  </bookViews>
  <sheets>
    <sheet name="รายงานผลการใช้จ่ายปี2569(23กค.)" sheetId="15" r:id="rId1"/>
    <sheet name="แผนใช้จ่าย 2569" sheetId="10" state="hidden" r:id="rId2"/>
  </sheets>
  <definedNames>
    <definedName name="_xlnm.Print_Titles" localSheetId="1">'แผนใช้จ่าย 2569'!$4:$6</definedName>
    <definedName name="_xlnm.Print_Titles" localSheetId="0">'รายงานผลการใช้จ่ายปี2569(23กค.)'!$4:$5</definedName>
  </definedNames>
  <calcPr calcId="144525"/>
</workbook>
</file>

<file path=xl/calcChain.xml><?xml version="1.0" encoding="utf-8"?>
<calcChain xmlns="http://schemas.openxmlformats.org/spreadsheetml/2006/main">
  <c r="D26" i="15" l="1"/>
  <c r="D28" i="15" s="1"/>
  <c r="G46" i="15"/>
  <c r="F46" i="15"/>
  <c r="E46" i="15"/>
  <c r="D46" i="15"/>
  <c r="H45" i="15"/>
  <c r="M45" i="15" s="1"/>
  <c r="I45" i="15" s="1"/>
  <c r="H44" i="15"/>
  <c r="M44" i="15" s="1"/>
  <c r="I44" i="15" s="1"/>
  <c r="H43" i="15"/>
  <c r="M43" i="15" s="1"/>
  <c r="I43" i="15" s="1"/>
  <c r="M42" i="15"/>
  <c r="M41" i="15"/>
  <c r="M40" i="15"/>
  <c r="G39" i="15"/>
  <c r="H39" i="15" s="1"/>
  <c r="M39" i="15" s="1"/>
  <c r="I39" i="15" s="1"/>
  <c r="H38" i="15"/>
  <c r="M38" i="15" s="1"/>
  <c r="I38" i="15" s="1"/>
  <c r="M37" i="15"/>
  <c r="G36" i="15"/>
  <c r="F36" i="15"/>
  <c r="E36" i="15"/>
  <c r="D36" i="15"/>
  <c r="H35" i="15"/>
  <c r="M35" i="15" s="1"/>
  <c r="I35" i="15" s="1"/>
  <c r="M34" i="15"/>
  <c r="H33" i="15"/>
  <c r="M33" i="15" s="1"/>
  <c r="I33" i="15" s="1"/>
  <c r="M32" i="15"/>
  <c r="M31" i="15"/>
  <c r="M30" i="15"/>
  <c r="M29" i="15"/>
  <c r="H27" i="15"/>
  <c r="M27" i="15" s="1"/>
  <c r="I27" i="15" s="1"/>
  <c r="G26" i="15"/>
  <c r="G28" i="15" s="1"/>
  <c r="G47" i="15" s="1"/>
  <c r="F26" i="15"/>
  <c r="E26" i="15"/>
  <c r="E28" i="15" s="1"/>
  <c r="H25" i="15"/>
  <c r="M25" i="15" s="1"/>
  <c r="I25" i="15" s="1"/>
  <c r="H24" i="15"/>
  <c r="M24" i="15" s="1"/>
  <c r="I24" i="15" s="1"/>
  <c r="H23" i="15"/>
  <c r="M23" i="15" s="1"/>
  <c r="I23" i="15" s="1"/>
  <c r="H22" i="15"/>
  <c r="M22" i="15" s="1"/>
  <c r="I22" i="15" s="1"/>
  <c r="H21" i="15"/>
  <c r="M21" i="15" s="1"/>
  <c r="I21" i="15" s="1"/>
  <c r="H20" i="15"/>
  <c r="M20" i="15" s="1"/>
  <c r="I20" i="15" s="1"/>
  <c r="H19" i="15"/>
  <c r="M19" i="15" s="1"/>
  <c r="I19" i="15" s="1"/>
  <c r="H18" i="15"/>
  <c r="M18" i="15" s="1"/>
  <c r="I18" i="15" s="1"/>
  <c r="H17" i="15"/>
  <c r="M17" i="15" s="1"/>
  <c r="I17" i="15" s="1"/>
  <c r="H16" i="15"/>
  <c r="M16" i="15" s="1"/>
  <c r="I16" i="15" s="1"/>
  <c r="H15" i="15"/>
  <c r="M15" i="15" s="1"/>
  <c r="I15" i="15" s="1"/>
  <c r="H14" i="15"/>
  <c r="M14" i="15" s="1"/>
  <c r="I14" i="15" s="1"/>
  <c r="H13" i="15"/>
  <c r="M13" i="15" s="1"/>
  <c r="I13" i="15" s="1"/>
  <c r="H12" i="15"/>
  <c r="M12" i="15" s="1"/>
  <c r="I12" i="15" s="1"/>
  <c r="H11" i="15"/>
  <c r="M11" i="15" s="1"/>
  <c r="I11" i="15" s="1"/>
  <c r="H10" i="15"/>
  <c r="M10" i="15" s="1"/>
  <c r="I10" i="15" s="1"/>
  <c r="H9" i="15"/>
  <c r="M9" i="15" s="1"/>
  <c r="I9" i="15" s="1"/>
  <c r="H8" i="15"/>
  <c r="M8" i="15" s="1"/>
  <c r="I8" i="15" s="1"/>
  <c r="D47" i="15" l="1"/>
  <c r="H26" i="15"/>
  <c r="M26" i="15" s="1"/>
  <c r="I26" i="15" s="1"/>
  <c r="E47" i="15"/>
  <c r="F28" i="15"/>
  <c r="F47" i="15" s="1"/>
  <c r="H36" i="15"/>
  <c r="M36" i="15" s="1"/>
  <c r="I36" i="15" s="1"/>
  <c r="H46" i="15"/>
  <c r="M46" i="15" s="1"/>
  <c r="I46" i="15" s="1"/>
  <c r="E37" i="10"/>
  <c r="E45" i="10"/>
  <c r="D34" i="10"/>
  <c r="D24" i="10"/>
  <c r="D26" i="10" s="1"/>
  <c r="H28" i="15" l="1"/>
  <c r="D47" i="10"/>
  <c r="E47" i="10"/>
  <c r="H47" i="15" l="1"/>
  <c r="M47" i="15" s="1"/>
  <c r="I47" i="15" s="1"/>
  <c r="M28" i="15"/>
  <c r="I28" i="15" s="1"/>
</calcChain>
</file>

<file path=xl/sharedStrings.xml><?xml version="1.0" encoding="utf-8"?>
<sst xmlns="http://schemas.openxmlformats.org/spreadsheetml/2006/main" count="368" uniqueCount="107">
  <si>
    <t>งบประมาณที่ได้รับ</t>
  </si>
  <si>
    <t>ผลการเบิกจ่าย</t>
  </si>
  <si>
    <t>คิดเป็นร้อยละ</t>
  </si>
  <si>
    <t>ผลการดำเนินงาน</t>
  </si>
  <si>
    <t>ค่าเช่าที่ดิน</t>
  </si>
  <si>
    <t>ค่าซ่อมยานพาหนะ</t>
  </si>
  <si>
    <t>ค่าอาหารผู้ต้องหา</t>
  </si>
  <si>
    <t>ค่าสาธารณูปโภค</t>
  </si>
  <si>
    <t>ค่าจ้างทำความสะอาด</t>
  </si>
  <si>
    <t xml:space="preserve"> -</t>
  </si>
  <si>
    <t>รวมเงิน</t>
  </si>
  <si>
    <t xml:space="preserve"> </t>
  </si>
  <si>
    <t>กิจกรรม การบังคับใช้กฎหมายและบริการประชาชน</t>
  </si>
  <si>
    <t>จำนวนเงินงบประมาณ</t>
  </si>
  <si>
    <t>เป้าหมาย / วิธีการดำเนินงาน</t>
  </si>
  <si>
    <t>จำนวนงบประมาณ/แหล่งที่จัดสรร/สนับสนุน</t>
  </si>
  <si>
    <t>สตช.</t>
  </si>
  <si>
    <t>หน่วยงานภาครัฐ</t>
  </si>
  <si>
    <t>อปท.</t>
  </si>
  <si>
    <t xml:space="preserve">อื่น ๆ </t>
  </si>
  <si>
    <t>ผลที่คาดว่าจะได้รับ</t>
  </si>
  <si>
    <t>ผกก.สภ.เมืองพิษณุโลก</t>
  </si>
  <si>
    <t>เอกชน</t>
  </si>
  <si>
    <t>ระยะเวลา</t>
  </si>
  <si>
    <t>ดำเนินการ</t>
  </si>
  <si>
    <t>ค่าเบี้ยประชุม</t>
  </si>
  <si>
    <t>( วัชรพงษ์  สิทธิรุ่งโรจน์ )</t>
  </si>
  <si>
    <t>ค่าเช่าเครื่องถ่ายเอกสาร</t>
  </si>
  <si>
    <t>ชื่อโครงการ / กิจกรรม</t>
  </si>
  <si>
    <t xml:space="preserve">  -</t>
  </si>
  <si>
    <t xml:space="preserve">ประจำปีงบประมาณ พ.ศ.2569 </t>
  </si>
  <si>
    <t xml:space="preserve">สถานีตำรวจภูธรเมืองพิษณุโลก </t>
  </si>
  <si>
    <t xml:space="preserve">แผนการใช้จ่ายงบประมาณ </t>
  </si>
  <si>
    <t>พ.ร.บ.งบประมาณรายจ่ายประจำปี พ.ศ.2569</t>
  </si>
  <si>
    <t>โครงการ:การบังคับใช้กฎหมาย อำนวยความยุติธรรมและบริการประชาชน</t>
  </si>
  <si>
    <t>เพิ่มประสิทธิภาพในการป้องกันปราบปราม</t>
  </si>
  <si>
    <t>ค่า OT</t>
  </si>
  <si>
    <t>เบิกจ่ายตามภารกิจ,จำนวนปริมาณงาน,งานเร่งด่วนพิเศษ</t>
  </si>
  <si>
    <t xml:space="preserve">เบิกจ่ายตามภารกิจ </t>
  </si>
  <si>
    <t>เบิกจ่ายหมดตามเป้าหมายและความคุ้มค่าของการใช้จ่ายงบประมาณ</t>
  </si>
  <si>
    <t>1ต.ค.68-30 ก.ย.69</t>
  </si>
  <si>
    <t>ค่าเบี้ยเลี้ยง ที่พัก พาหนะ</t>
  </si>
  <si>
    <t>เบิกจ่ายตามภารกิจ</t>
  </si>
  <si>
    <t>ค่าวัสดุสำนักงาน</t>
  </si>
  <si>
    <t>ค่าวัสดุจราจร</t>
  </si>
  <si>
    <t>รวมงบดำเนินงาน</t>
  </si>
  <si>
    <t>1 ต.ค.68-30 ก.ย.69</t>
  </si>
  <si>
    <t>บำรุงรักษาให้ใช้งานได้ตามภารกิจ</t>
  </si>
  <si>
    <t>ทำสัญญาจ้างทำความสะอาด</t>
  </si>
  <si>
    <t>จัดซื้อจัดจ้างตามภารกิจ</t>
  </si>
  <si>
    <t>จัดหาอาหารให้ผู้ต้องหาครบถ้วน</t>
  </si>
  <si>
    <t xml:space="preserve">เบิกจ่ายในการให้บริการตามภารกิจ </t>
  </si>
  <si>
    <t>ค่าตอบแทน ใช้สอย และวัสดุ</t>
  </si>
  <si>
    <t>ค่าตอบแทนพยาน</t>
  </si>
  <si>
    <t>ค่าคุ้มครองพยาน</t>
  </si>
  <si>
    <t>ค่าตอบแทนนักจิตฯ</t>
  </si>
  <si>
    <t>ค่าจพง.ชันสูตรพลิกศพ</t>
  </si>
  <si>
    <t>ค่าส่งหมายเรียกพยาน</t>
  </si>
  <si>
    <t>ค่าน้ำมัน รถยนต์สนาม</t>
  </si>
  <si>
    <t>ค่าน้ำมัน รถยนต์จักรยานยนต์</t>
  </si>
  <si>
    <t>เบิกจ่ายตามคดีที่ส่งฟ้องอัยการ</t>
  </si>
  <si>
    <t>เบิกจ่ายอย่างเพียงพอตามภารกิจ</t>
  </si>
  <si>
    <t>จัดหาวัสดุในการจัดการจราจรถูกต้อง</t>
  </si>
  <si>
    <t>รวมงบค่าตอบแทน ใช้สอย และวัสดุ</t>
  </si>
  <si>
    <t>กิจกรรม การปฏิรูปงานสอบสวนและการบังคับใช้กฎหมาย</t>
  </si>
  <si>
    <t>โครงการเพิ่มประสิทธิภาพงานป้องกันปราบปรามอาชญากรรม</t>
  </si>
  <si>
    <t>งานสอบสวน</t>
  </si>
  <si>
    <t>โครงการ : ปฏิรูประบบงานตำรวจ</t>
  </si>
  <si>
    <t>งานป้องกันปราบปราม สืบสวน</t>
  </si>
  <si>
    <t>รายงานผลการใช้จ่ายงบประมาณไตรมาส 1 - 2</t>
  </si>
  <si>
    <t>สถานีตำรวจภูธรเมืองพิษณุโลก</t>
  </si>
  <si>
    <t>ประจำปีงบประมาณ พ.ศ.2569 ไตรมาส 1 - 2</t>
  </si>
  <si>
    <t>ลำดับที่</t>
  </si>
  <si>
    <t>ชื่อโครงการ/กิจกรรม</t>
  </si>
  <si>
    <t>คงเหลือ</t>
  </si>
  <si>
    <t>ปัญหา อุปสรรค แนวทางแก้ไข</t>
  </si>
  <si>
    <t>ไตรมาส 1</t>
  </si>
  <si>
    <t>ไตรมาส 2</t>
  </si>
  <si>
    <t>รอการเบิกจ่ายไตรมาส 3 และ 4</t>
  </si>
  <si>
    <t>ไม่มีปัญหาข้อขัดข้อง</t>
  </si>
  <si>
    <t>โครงการดำเนินงานตำบลยั่งยืน เพื่อแก้ไขปัญหายาเสพติด</t>
  </si>
  <si>
    <t>ค่าตอบแทน</t>
  </si>
  <si>
    <t>ค่าน้ำมันเชื้อเพลิง</t>
  </si>
  <si>
    <t>ค่าอาสาสมัครตำรวจบ้าน</t>
  </si>
  <si>
    <t xml:space="preserve">โครงการบังคับใช้กฎหมาย อำนวนความยุติธรรมและบริการประชาชน </t>
  </si>
  <si>
    <t>กิจกรรมการมีส่วนร่วมของประชาชนในการป้องกันอาชญากรรม</t>
  </si>
  <si>
    <t>ภารกิจงานชุมชนและมวลชนสัมพันธ์</t>
  </si>
  <si>
    <t>หน่วยปรับแผนจัดสรร</t>
  </si>
  <si>
    <t xml:space="preserve">       สว.อก.สภ.เมืองพิษณุโลก</t>
  </si>
  <si>
    <t xml:space="preserve">        ( อัญญาณี  แสนคำ )</t>
  </si>
  <si>
    <t>รวมเงินทั้งสิ้น(14,286,550.00 บาท)</t>
  </si>
  <si>
    <t>ค่าจ้างล่าม,ค่าตรวจวิเคราะห์ยาเสพติด</t>
  </si>
  <si>
    <t>รวมเงินทั้งสิ้น</t>
  </si>
  <si>
    <t>งบประมาณไม่เพียงพอ จึงปรับแผนการใช้จ่ายเพิ่มจาก OT มาเป็นค่าสาธารณูปโภค</t>
  </si>
  <si>
    <t>เบิกจ่ายงบประมาณครบถ้วน</t>
  </si>
  <si>
    <t>งบประมาณไม่เพียงพอ จึงปรับแผนการใช้จ่ายเพิ่มจาก OT มาเป็นค่าจ้างทำสะอาด</t>
  </si>
  <si>
    <t>งบประมาณไม่เพียงพอ จึงปรับแผนการใช้จ่ายเพิ่มจาก OT มาเป็นค่าจ้างล่ามฯ</t>
  </si>
  <si>
    <t>งบประมาณไม่เพียงพอ จึงปรับแผนการใช้จ่ายเพิ่มจาก ค่าตอบแทนพยาน มาเป็นค่าเช่าที่ดิน</t>
  </si>
  <si>
    <t>งบประมาณไม่เพียงพอ จึงปรับแผนการใช้จ่ายเพิ่มจาก ค่าตอบแทนพยาน มาเป็นค่าเบี้ยประชุม</t>
  </si>
  <si>
    <t>ณ  3 เม.ย.2569</t>
  </si>
  <si>
    <t>งบประมาณไม่เพียงพอ จึงปรับแผนการใช้จ่ายเพิ่มจาก ค่าเบี้ยเลี้ยง มาเป็นค่าเช่าเครื่องถ่ายเอกสาร</t>
  </si>
  <si>
    <t>พ.ต.ท.หญิง        อัญญาณี  แสนคำ</t>
  </si>
  <si>
    <t>พ.ต.อ.  วัชรพงษ์  สิทธิรุ่งโรจน์</t>
  </si>
  <si>
    <t xml:space="preserve">        ( อัญญาณี   แสนคำ )</t>
  </si>
  <si>
    <t>-</t>
  </si>
  <si>
    <t xml:space="preserve">        พ.ต.ท.หญิง   อัญญาณี   แสนคำ </t>
  </si>
  <si>
    <t xml:space="preserve">   พ.ต.อ.    วัชรพงษ์  สิทธิรุ่งโรจน์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</si>
</sst>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9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2"/>
      <color theme="1"/>
      <name val="Angsana New"/>
      <family val="1"/>
    </font>
    <font>
      <sz val="16"/>
      <color theme="1"/>
      <name val="Angsana New"/>
      <family val="1"/>
    </font>
    <font>
      <b/>
      <sz val="12"/>
      <color theme="1"/>
      <name val="Angsana New"/>
      <family val="1"/>
    </font>
    <font>
      <sz val="14"/>
      <color theme="1"/>
      <name val="Angsana New"/>
      <family val="1"/>
    </font>
    <font>
      <sz val="12"/>
      <color rgb="FFFF0000"/>
      <name val="Angsana New"/>
      <family val="1"/>
    </font>
    <font>
      <sz val="12"/>
      <name val="Angsana New"/>
      <family val="1"/>
    </font>
    <font>
      <b/>
      <sz val="12"/>
      <name val="Angsana New"/>
      <family val="1"/>
    </font>
    <font>
      <sz val="9"/>
      <color theme="1"/>
      <name val="Angsana New"/>
      <family val="1"/>
    </font>
    <font>
      <sz val="12"/>
      <color theme="3" tint="0.39997558519241921"/>
      <name val="Angsana New"/>
      <family val="1"/>
    </font>
    <font>
      <sz val="11"/>
      <color theme="1"/>
      <name val="Angsana New"/>
      <family val="1"/>
    </font>
    <font>
      <sz val="10"/>
      <name val="Angsana New"/>
      <family val="1"/>
    </font>
    <font>
      <sz val="10.5"/>
      <color theme="1"/>
      <name val="Angsana New"/>
      <family val="1"/>
    </font>
    <font>
      <sz val="11"/>
      <color theme="3" tint="0.39997558519241921"/>
      <name val="Angsana New"/>
      <family val="1"/>
    </font>
    <font>
      <sz val="11"/>
      <name val="Angsana New"/>
      <family val="1"/>
    </font>
    <font>
      <sz val="8"/>
      <color theme="1"/>
      <name val="Angsana New"/>
      <family val="1"/>
    </font>
    <font>
      <sz val="7"/>
      <color theme="1"/>
      <name val="Angsana New"/>
      <family val="1"/>
    </font>
    <font>
      <sz val="14"/>
      <name val="Angsana New"/>
      <family val="1"/>
    </font>
  </fonts>
  <fills count="12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78">
    <xf numFmtId="0" fontId="0" fillId="0" borderId="0" xfId="0"/>
    <xf numFmtId="0" fontId="2" fillId="0" borderId="0" xfId="0" applyFont="1"/>
    <xf numFmtId="0" fontId="2" fillId="0" borderId="0" xfId="0" applyFont="1" applyBorder="1"/>
    <xf numFmtId="0" fontId="2" fillId="0" borderId="3" xfId="0" applyFont="1" applyBorder="1" applyAlignment="1">
      <alignment horizontal="center" vertical="center"/>
    </xf>
    <xf numFmtId="0" fontId="7" fillId="0" borderId="0" xfId="0" applyFont="1"/>
    <xf numFmtId="0" fontId="2" fillId="0" borderId="0" xfId="0" applyFont="1" applyBorder="1" applyAlignment="1">
      <alignment horizontal="left" vertical="center"/>
    </xf>
    <xf numFmtId="0" fontId="5" fillId="0" borderId="0" xfId="0" applyFont="1"/>
    <xf numFmtId="0" fontId="4" fillId="0" borderId="3" xfId="0" applyFont="1" applyBorder="1" applyAlignment="1">
      <alignment horizontal="left" vertical="center"/>
    </xf>
    <xf numFmtId="0" fontId="0" fillId="0" borderId="3" xfId="0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11" fillId="0" borderId="3" xfId="0" applyFont="1" applyBorder="1" applyAlignment="1">
      <alignment horizontal="left" vertical="center"/>
    </xf>
    <xf numFmtId="0" fontId="2" fillId="0" borderId="3" xfId="0" applyFont="1" applyBorder="1"/>
    <xf numFmtId="43" fontId="2" fillId="0" borderId="3" xfId="1" applyFont="1" applyBorder="1" applyAlignment="1">
      <alignment horizontal="center" vertical="center"/>
    </xf>
    <xf numFmtId="0" fontId="12" fillId="0" borderId="3" xfId="0" applyFont="1" applyBorder="1"/>
    <xf numFmtId="0" fontId="2" fillId="0" borderId="3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7" fillId="0" borderId="3" xfId="0" applyFont="1" applyBorder="1"/>
    <xf numFmtId="0" fontId="4" fillId="0" borderId="3" xfId="0" applyFont="1" applyBorder="1"/>
    <xf numFmtId="0" fontId="2" fillId="3" borderId="10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2" fillId="3" borderId="6" xfId="0" applyFont="1" applyFill="1" applyBorder="1"/>
    <xf numFmtId="0" fontId="2" fillId="3" borderId="5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/>
    </xf>
    <xf numFmtId="0" fontId="0" fillId="3" borderId="5" xfId="0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left" vertical="center"/>
    </xf>
    <xf numFmtId="0" fontId="11" fillId="2" borderId="3" xfId="0" applyFont="1" applyFill="1" applyBorder="1" applyAlignment="1">
      <alignment horizontal="left" vertical="center"/>
    </xf>
    <xf numFmtId="0" fontId="9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/>
    </xf>
    <xf numFmtId="0" fontId="0" fillId="2" borderId="3" xfId="0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4" borderId="3" xfId="0" applyFont="1" applyFill="1" applyBorder="1"/>
    <xf numFmtId="0" fontId="0" fillId="4" borderId="3" xfId="0" applyFill="1" applyBorder="1" applyAlignment="1">
      <alignment horizontal="center" vertical="center"/>
    </xf>
    <xf numFmtId="0" fontId="9" fillId="4" borderId="3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/>
    </xf>
    <xf numFmtId="0" fontId="2" fillId="7" borderId="3" xfId="0" applyFont="1" applyFill="1" applyBorder="1"/>
    <xf numFmtId="0" fontId="2" fillId="7" borderId="3" xfId="0" applyFont="1" applyFill="1" applyBorder="1" applyAlignment="1">
      <alignment horizontal="left" vertical="center"/>
    </xf>
    <xf numFmtId="43" fontId="2" fillId="7" borderId="3" xfId="0" applyNumberFormat="1" applyFont="1" applyFill="1" applyBorder="1" applyAlignment="1">
      <alignment horizontal="center" vertical="center"/>
    </xf>
    <xf numFmtId="0" fontId="4" fillId="7" borderId="3" xfId="0" applyFont="1" applyFill="1" applyBorder="1"/>
    <xf numFmtId="43" fontId="2" fillId="7" borderId="3" xfId="1" applyFont="1" applyFill="1" applyBorder="1" applyAlignment="1">
      <alignment horizontal="center" vertical="center"/>
    </xf>
    <xf numFmtId="0" fontId="2" fillId="2" borderId="4" xfId="0" applyFont="1" applyFill="1" applyBorder="1"/>
    <xf numFmtId="0" fontId="2" fillId="2" borderId="2" xfId="0" applyFont="1" applyFill="1" applyBorder="1"/>
    <xf numFmtId="0" fontId="2" fillId="2" borderId="4" xfId="0" applyFont="1" applyFill="1" applyBorder="1" applyAlignment="1">
      <alignment horizontal="left" vertical="center"/>
    </xf>
    <xf numFmtId="43" fontId="2" fillId="2" borderId="2" xfId="0" applyNumberFormat="1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12" fillId="2" borderId="4" xfId="0" applyFont="1" applyFill="1" applyBorder="1"/>
    <xf numFmtId="0" fontId="13" fillId="3" borderId="0" xfId="0" applyFont="1" applyFill="1" applyBorder="1"/>
    <xf numFmtId="0" fontId="2" fillId="2" borderId="7" xfId="0" applyFont="1" applyFill="1" applyBorder="1" applyAlignment="1">
      <alignment horizontal="center"/>
    </xf>
    <xf numFmtId="0" fontId="4" fillId="0" borderId="15" xfId="0" applyFont="1" applyBorder="1" applyAlignment="1">
      <alignment horizontal="left" vertical="center"/>
    </xf>
    <xf numFmtId="0" fontId="2" fillId="4" borderId="15" xfId="0" applyFont="1" applyFill="1" applyBorder="1"/>
    <xf numFmtId="0" fontId="2" fillId="0" borderId="15" xfId="0" applyFont="1" applyBorder="1"/>
    <xf numFmtId="0" fontId="7" fillId="0" borderId="15" xfId="0" applyFont="1" applyBorder="1"/>
    <xf numFmtId="0" fontId="4" fillId="0" borderId="15" xfId="0" applyFont="1" applyBorder="1"/>
    <xf numFmtId="0" fontId="4" fillId="7" borderId="15" xfId="0" applyFont="1" applyFill="1" applyBorder="1"/>
    <xf numFmtId="0" fontId="2" fillId="7" borderId="15" xfId="0" applyFont="1" applyFill="1" applyBorder="1"/>
    <xf numFmtId="0" fontId="2" fillId="8" borderId="3" xfId="0" applyFont="1" applyFill="1" applyBorder="1"/>
    <xf numFmtId="0" fontId="9" fillId="8" borderId="15" xfId="0" applyFont="1" applyFill="1" applyBorder="1" applyAlignment="1">
      <alignment horizontal="left" vertical="center"/>
    </xf>
    <xf numFmtId="0" fontId="2" fillId="3" borderId="3" xfId="0" applyFont="1" applyFill="1" applyBorder="1"/>
    <xf numFmtId="0" fontId="2" fillId="2" borderId="3" xfId="0" applyFont="1" applyFill="1" applyBorder="1"/>
    <xf numFmtId="0" fontId="11" fillId="4" borderId="3" xfId="0" applyFont="1" applyFill="1" applyBorder="1"/>
    <xf numFmtId="0" fontId="14" fillId="4" borderId="3" xfId="0" applyFont="1" applyFill="1" applyBorder="1"/>
    <xf numFmtId="43" fontId="2" fillId="4" borderId="3" xfId="1" applyFont="1" applyFill="1" applyBorder="1"/>
    <xf numFmtId="43" fontId="2" fillId="4" borderId="3" xfId="1" applyFont="1" applyFill="1" applyBorder="1" applyAlignment="1">
      <alignment horizontal="center"/>
    </xf>
    <xf numFmtId="0" fontId="13" fillId="3" borderId="3" xfId="0" applyFont="1" applyFill="1" applyBorder="1"/>
    <xf numFmtId="0" fontId="10" fillId="3" borderId="3" xfId="0" applyFont="1" applyFill="1" applyBorder="1"/>
    <xf numFmtId="43" fontId="2" fillId="3" borderId="3" xfId="1" applyFont="1" applyFill="1" applyBorder="1"/>
    <xf numFmtId="43" fontId="2" fillId="3" borderId="3" xfId="1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5" borderId="3" xfId="0" applyFont="1" applyFill="1" applyBorder="1"/>
    <xf numFmtId="0" fontId="10" fillId="0" borderId="3" xfId="0" applyFont="1" applyBorder="1"/>
    <xf numFmtId="43" fontId="2" fillId="0" borderId="3" xfId="1" applyFont="1" applyBorder="1"/>
    <xf numFmtId="43" fontId="2" fillId="0" borderId="3" xfId="1" applyFont="1" applyBorder="1" applyAlignment="1">
      <alignment horizontal="center"/>
    </xf>
    <xf numFmtId="43" fontId="2" fillId="7" borderId="3" xfId="1" applyFont="1" applyFill="1" applyBorder="1"/>
    <xf numFmtId="0" fontId="7" fillId="6" borderId="3" xfId="0" applyFont="1" applyFill="1" applyBorder="1"/>
    <xf numFmtId="43" fontId="7" fillId="0" borderId="3" xfId="1" applyFont="1" applyBorder="1"/>
    <xf numFmtId="43" fontId="7" fillId="0" borderId="3" xfId="1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7" borderId="3" xfId="0" applyFont="1" applyFill="1" applyBorder="1"/>
    <xf numFmtId="43" fontId="7" fillId="7" borderId="3" xfId="1" applyFont="1" applyFill="1" applyBorder="1"/>
    <xf numFmtId="43" fontId="7" fillId="7" borderId="3" xfId="1" applyFont="1" applyFill="1" applyBorder="1" applyAlignment="1">
      <alignment horizontal="center"/>
    </xf>
    <xf numFmtId="43" fontId="7" fillId="3" borderId="3" xfId="1" applyFont="1" applyFill="1" applyBorder="1"/>
    <xf numFmtId="43" fontId="7" fillId="3" borderId="3" xfId="1" applyFont="1" applyFill="1" applyBorder="1" applyAlignment="1">
      <alignment horizontal="center"/>
    </xf>
    <xf numFmtId="0" fontId="7" fillId="3" borderId="3" xfId="0" applyFont="1" applyFill="1" applyBorder="1"/>
    <xf numFmtId="0" fontId="0" fillId="7" borderId="3" xfId="0" applyFill="1" applyBorder="1" applyAlignment="1">
      <alignment horizontal="center" vertical="center"/>
    </xf>
    <xf numFmtId="0" fontId="2" fillId="7" borderId="3" xfId="0" applyFont="1" applyFill="1" applyBorder="1" applyAlignment="1">
      <alignment horizontal="center"/>
    </xf>
    <xf numFmtId="0" fontId="12" fillId="7" borderId="3" xfId="0" applyFont="1" applyFill="1" applyBorder="1"/>
    <xf numFmtId="43" fontId="2" fillId="7" borderId="3" xfId="1" applyFont="1" applyFill="1" applyBorder="1" applyAlignment="1">
      <alignment horizontal="center"/>
    </xf>
    <xf numFmtId="0" fontId="7" fillId="7" borderId="3" xfId="0" applyFont="1" applyFill="1" applyBorder="1" applyAlignment="1">
      <alignment horizontal="center"/>
    </xf>
    <xf numFmtId="43" fontId="2" fillId="0" borderId="3" xfId="1" applyFont="1" applyBorder="1" applyAlignment="1">
      <alignment horizontal="right"/>
    </xf>
    <xf numFmtId="2" fontId="2" fillId="0" borderId="3" xfId="0" applyNumberFormat="1" applyFont="1" applyBorder="1"/>
    <xf numFmtId="0" fontId="5" fillId="0" borderId="0" xfId="0" applyFont="1" applyAlignment="1">
      <alignment horizontal="center"/>
    </xf>
    <xf numFmtId="0" fontId="2" fillId="6" borderId="3" xfId="0" applyFont="1" applyFill="1" applyBorder="1"/>
    <xf numFmtId="0" fontId="2" fillId="6" borderId="3" xfId="0" applyFont="1" applyFill="1" applyBorder="1" applyAlignment="1">
      <alignment horizontal="center" vertical="center"/>
    </xf>
    <xf numFmtId="0" fontId="2" fillId="6" borderId="3" xfId="0" applyFont="1" applyFill="1" applyBorder="1" applyAlignment="1">
      <alignment horizontal="center"/>
    </xf>
    <xf numFmtId="0" fontId="10" fillId="6" borderId="3" xfId="0" applyFont="1" applyFill="1" applyBorder="1"/>
    <xf numFmtId="0" fontId="2" fillId="6" borderId="0" xfId="0" applyFont="1" applyFill="1"/>
    <xf numFmtId="0" fontId="6" fillId="6" borderId="4" xfId="0" applyFont="1" applyFill="1" applyBorder="1"/>
    <xf numFmtId="0" fontId="6" fillId="6" borderId="4" xfId="0" applyFont="1" applyFill="1" applyBorder="1" applyAlignment="1">
      <alignment horizontal="center"/>
    </xf>
    <xf numFmtId="0" fontId="6" fillId="6" borderId="6" xfId="0" applyFont="1" applyFill="1" applyBorder="1"/>
    <xf numFmtId="0" fontId="6" fillId="6" borderId="0" xfId="0" applyFont="1" applyFill="1"/>
    <xf numFmtId="0" fontId="6" fillId="6" borderId="5" xfId="0" applyFont="1" applyFill="1" applyBorder="1"/>
    <xf numFmtId="0" fontId="6" fillId="6" borderId="5" xfId="0" applyFont="1" applyFill="1" applyBorder="1" applyAlignment="1">
      <alignment horizontal="center"/>
    </xf>
    <xf numFmtId="0" fontId="15" fillId="0" borderId="15" xfId="0" applyFont="1" applyBorder="1"/>
    <xf numFmtId="43" fontId="2" fillId="0" borderId="0" xfId="0" applyNumberFormat="1" applyFont="1"/>
    <xf numFmtId="43" fontId="2" fillId="10" borderId="3" xfId="1" applyFont="1" applyFill="1" applyBorder="1" applyAlignment="1">
      <alignment horizontal="center" vertical="center"/>
    </xf>
    <xf numFmtId="0" fontId="7" fillId="0" borderId="0" xfId="0" applyFont="1" applyBorder="1"/>
    <xf numFmtId="43" fontId="2" fillId="0" borderId="0" xfId="1" applyFont="1" applyBorder="1" applyAlignment="1">
      <alignment horizontal="center" vertical="center"/>
    </xf>
    <xf numFmtId="2" fontId="2" fillId="10" borderId="3" xfId="0" applyNumberFormat="1" applyFont="1" applyFill="1" applyBorder="1"/>
    <xf numFmtId="43" fontId="2" fillId="10" borderId="3" xfId="1" applyFont="1" applyFill="1" applyBorder="1"/>
    <xf numFmtId="0" fontId="2" fillId="9" borderId="3" xfId="0" applyFont="1" applyFill="1" applyBorder="1"/>
    <xf numFmtId="43" fontId="2" fillId="9" borderId="3" xfId="0" applyNumberFormat="1" applyFont="1" applyFill="1" applyBorder="1" applyAlignment="1">
      <alignment horizontal="center" vertical="center"/>
    </xf>
    <xf numFmtId="2" fontId="2" fillId="9" borderId="3" xfId="0" applyNumberFormat="1" applyFont="1" applyFill="1" applyBorder="1" applyAlignment="1">
      <alignment vertical="center"/>
    </xf>
    <xf numFmtId="0" fontId="2" fillId="9" borderId="3" xfId="0" applyFont="1" applyFill="1" applyBorder="1" applyAlignment="1">
      <alignment horizontal="center"/>
    </xf>
    <xf numFmtId="0" fontId="12" fillId="6" borderId="7" xfId="0" applyFont="1" applyFill="1" applyBorder="1"/>
    <xf numFmtId="0" fontId="7" fillId="6" borderId="7" xfId="0" applyFont="1" applyFill="1" applyBorder="1"/>
    <xf numFmtId="0" fontId="10" fillId="6" borderId="7" xfId="0" applyFont="1" applyFill="1" applyBorder="1"/>
    <xf numFmtId="0" fontId="7" fillId="9" borderId="3" xfId="0" applyFont="1" applyFill="1" applyBorder="1" applyAlignment="1">
      <alignment vertical="center"/>
    </xf>
    <xf numFmtId="43" fontId="7" fillId="0" borderId="3" xfId="1" applyFont="1" applyBorder="1" applyAlignment="1">
      <alignment horizontal="center" vertical="center"/>
    </xf>
    <xf numFmtId="0" fontId="7" fillId="6" borderId="0" xfId="0" applyFont="1" applyFill="1" applyBorder="1" applyAlignment="1">
      <alignment horizontal="left"/>
    </xf>
    <xf numFmtId="0" fontId="2" fillId="3" borderId="13" xfId="0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11" fillId="3" borderId="13" xfId="0" applyFont="1" applyFill="1" applyBorder="1" applyAlignment="1">
      <alignment horizontal="center" vertical="center"/>
    </xf>
    <xf numFmtId="43" fontId="7" fillId="7" borderId="3" xfId="1" applyFont="1" applyFill="1" applyBorder="1" applyAlignment="1">
      <alignment horizontal="center" vertical="center"/>
    </xf>
    <xf numFmtId="0" fontId="6" fillId="6" borderId="0" xfId="0" applyFont="1" applyFill="1" applyBorder="1"/>
    <xf numFmtId="0" fontId="7" fillId="6" borderId="0" xfId="0" applyFont="1" applyFill="1" applyBorder="1" applyAlignment="1">
      <alignment horizontal="center" vertical="center"/>
    </xf>
    <xf numFmtId="43" fontId="7" fillId="6" borderId="0" xfId="1" applyFont="1" applyFill="1" applyBorder="1" applyAlignment="1">
      <alignment horizontal="center" vertical="center"/>
    </xf>
    <xf numFmtId="43" fontId="8" fillId="6" borderId="0" xfId="1" applyFont="1" applyFill="1" applyBorder="1" applyAlignment="1">
      <alignment horizontal="center" vertical="center"/>
    </xf>
    <xf numFmtId="0" fontId="8" fillId="6" borderId="0" xfId="0" applyFont="1" applyFill="1" applyBorder="1" applyAlignment="1">
      <alignment horizontal="center" vertical="center"/>
    </xf>
    <xf numFmtId="0" fontId="6" fillId="6" borderId="0" xfId="0" applyFont="1" applyFill="1" applyBorder="1" applyAlignment="1">
      <alignment horizontal="center"/>
    </xf>
    <xf numFmtId="0" fontId="2" fillId="0" borderId="0" xfId="0" applyFont="1" applyAlignment="1">
      <alignment horizontal="right"/>
    </xf>
    <xf numFmtId="43" fontId="7" fillId="11" borderId="3" xfId="1" applyFont="1" applyFill="1" applyBorder="1" applyAlignment="1">
      <alignment horizontal="center" vertical="center"/>
    </xf>
    <xf numFmtId="0" fontId="16" fillId="11" borderId="3" xfId="0" applyFont="1" applyFill="1" applyBorder="1" applyAlignment="1">
      <alignment horizontal="left"/>
    </xf>
    <xf numFmtId="0" fontId="17" fillId="11" borderId="3" xfId="0" applyFont="1" applyFill="1" applyBorder="1" applyAlignment="1">
      <alignment horizontal="left"/>
    </xf>
    <xf numFmtId="0" fontId="7" fillId="11" borderId="3" xfId="0" applyFont="1" applyFill="1" applyBorder="1"/>
    <xf numFmtId="0" fontId="18" fillId="0" borderId="0" xfId="0" applyFont="1" applyAlignment="1">
      <alignment horizontal="left"/>
    </xf>
    <xf numFmtId="0" fontId="7" fillId="0" borderId="13" xfId="0" applyFont="1" applyBorder="1" applyAlignment="1">
      <alignment horizontal="left"/>
    </xf>
    <xf numFmtId="0" fontId="7" fillId="0" borderId="14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3" borderId="13" xfId="0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left"/>
    </xf>
    <xf numFmtId="0" fontId="7" fillId="3" borderId="13" xfId="0" applyFont="1" applyFill="1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18" fillId="0" borderId="0" xfId="0" applyFont="1" applyAlignment="1">
      <alignment horizontal="left"/>
    </xf>
    <xf numFmtId="0" fontId="7" fillId="6" borderId="4" xfId="0" applyFont="1" applyFill="1" applyBorder="1" applyAlignment="1">
      <alignment horizontal="center" vertical="center"/>
    </xf>
    <xf numFmtId="0" fontId="7" fillId="6" borderId="5" xfId="0" applyFont="1" applyFill="1" applyBorder="1" applyAlignment="1">
      <alignment horizontal="center" vertical="center"/>
    </xf>
    <xf numFmtId="43" fontId="7" fillId="6" borderId="4" xfId="1" applyFont="1" applyFill="1" applyBorder="1" applyAlignment="1">
      <alignment horizontal="center" vertical="center"/>
    </xf>
    <xf numFmtId="43" fontId="7" fillId="6" borderId="5" xfId="1" applyFont="1" applyFill="1" applyBorder="1" applyAlignment="1">
      <alignment horizontal="center" vertical="center"/>
    </xf>
    <xf numFmtId="43" fontId="8" fillId="6" borderId="4" xfId="1" applyFont="1" applyFill="1" applyBorder="1" applyAlignment="1">
      <alignment horizontal="center" vertical="center"/>
    </xf>
    <xf numFmtId="43" fontId="8" fillId="6" borderId="5" xfId="1" applyFont="1" applyFill="1" applyBorder="1" applyAlignment="1">
      <alignment horizontal="center" vertical="center"/>
    </xf>
    <xf numFmtId="0" fontId="8" fillId="6" borderId="4" xfId="0" applyFont="1" applyFill="1" applyBorder="1" applyAlignment="1">
      <alignment horizontal="center" vertical="center"/>
    </xf>
    <xf numFmtId="0" fontId="8" fillId="6" borderId="5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0" fillId="3" borderId="12" xfId="0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2" fillId="8" borderId="3" xfId="0" applyFont="1" applyFill="1" applyBorder="1" applyAlignment="1">
      <alignment horizontal="center"/>
    </xf>
    <xf numFmtId="0" fontId="2" fillId="10" borderId="3" xfId="0" applyFont="1" applyFill="1" applyBorder="1" applyAlignment="1">
      <alignment horizontal="center"/>
    </xf>
    <xf numFmtId="0" fontId="5" fillId="0" borderId="0" xfId="0" applyFont="1" applyAlignment="1">
      <alignment horizontal="right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tabSelected="1" workbookViewId="0">
      <selection activeCell="G54" sqref="G54"/>
    </sheetView>
  </sheetViews>
  <sheetFormatPr defaultRowHeight="18" x14ac:dyDescent="0.4"/>
  <cols>
    <col min="1" max="1" width="4.875" style="1" customWidth="1"/>
    <col min="2" max="2" width="20.25" style="1" customWidth="1"/>
    <col min="3" max="3" width="17.375" style="1" customWidth="1"/>
    <col min="4" max="4" width="11.375" style="1" customWidth="1"/>
    <col min="5" max="5" width="11.625" style="1" customWidth="1"/>
    <col min="6" max="7" width="8.375" style="1" customWidth="1"/>
    <col min="8" max="8" width="12.125" style="1" customWidth="1"/>
    <col min="9" max="9" width="7.875" style="1" customWidth="1"/>
    <col min="10" max="10" width="31" style="1" customWidth="1"/>
    <col min="11" max="12" width="9" style="1"/>
    <col min="13" max="13" width="0" style="1" hidden="1" customWidth="1"/>
    <col min="14" max="16384" width="9" style="1"/>
  </cols>
  <sheetData>
    <row r="1" spans="1:13" ht="23.25" x14ac:dyDescent="0.5">
      <c r="A1" s="146" t="s">
        <v>69</v>
      </c>
      <c r="B1" s="146"/>
      <c r="C1" s="146"/>
      <c r="D1" s="146"/>
      <c r="E1" s="146"/>
      <c r="F1" s="146"/>
      <c r="G1" s="146"/>
      <c r="H1" s="146"/>
      <c r="I1" s="146"/>
      <c r="J1" s="146"/>
    </row>
    <row r="2" spans="1:13" ht="23.25" x14ac:dyDescent="0.5">
      <c r="A2" s="146" t="s">
        <v>70</v>
      </c>
      <c r="B2" s="146"/>
      <c r="C2" s="146"/>
      <c r="D2" s="146"/>
      <c r="E2" s="146"/>
      <c r="F2" s="146"/>
      <c r="G2" s="146"/>
      <c r="H2" s="146"/>
      <c r="I2" s="146"/>
      <c r="J2" s="146"/>
    </row>
    <row r="3" spans="1:13" ht="23.25" x14ac:dyDescent="0.5">
      <c r="A3" s="146" t="s">
        <v>71</v>
      </c>
      <c r="B3" s="146"/>
      <c r="C3" s="146"/>
      <c r="D3" s="146"/>
      <c r="E3" s="146"/>
      <c r="F3" s="146"/>
      <c r="G3" s="146"/>
      <c r="H3" s="146"/>
      <c r="I3" s="146"/>
      <c r="J3" s="146"/>
    </row>
    <row r="4" spans="1:13" ht="34.5" customHeight="1" x14ac:dyDescent="0.4">
      <c r="A4" s="27" t="s">
        <v>72</v>
      </c>
      <c r="B4" s="27" t="s">
        <v>73</v>
      </c>
      <c r="C4" s="27" t="s">
        <v>3</v>
      </c>
      <c r="D4" s="125" t="s">
        <v>0</v>
      </c>
      <c r="E4" s="128" t="s">
        <v>87</v>
      </c>
      <c r="F4" s="147" t="s">
        <v>1</v>
      </c>
      <c r="G4" s="148"/>
      <c r="H4" s="126" t="s">
        <v>74</v>
      </c>
      <c r="I4" s="27" t="s">
        <v>2</v>
      </c>
      <c r="J4" s="27" t="s">
        <v>75</v>
      </c>
    </row>
    <row r="5" spans="1:13" x14ac:dyDescent="0.4">
      <c r="A5" s="12"/>
      <c r="B5" s="54" t="s">
        <v>33</v>
      </c>
      <c r="C5" s="12"/>
      <c r="D5" s="10" t="s">
        <v>104</v>
      </c>
      <c r="E5" s="10" t="s">
        <v>104</v>
      </c>
      <c r="F5" s="10" t="s">
        <v>76</v>
      </c>
      <c r="G5" s="10" t="s">
        <v>77</v>
      </c>
      <c r="H5" s="10" t="s">
        <v>104</v>
      </c>
      <c r="I5" s="10" t="s">
        <v>104</v>
      </c>
      <c r="J5" s="10" t="s">
        <v>104</v>
      </c>
    </row>
    <row r="6" spans="1:13" x14ac:dyDescent="0.4">
      <c r="A6" s="61"/>
      <c r="B6" s="62" t="s">
        <v>34</v>
      </c>
      <c r="C6" s="61"/>
      <c r="D6" s="175" t="s">
        <v>104</v>
      </c>
      <c r="E6" s="175" t="s">
        <v>104</v>
      </c>
      <c r="F6" s="175" t="s">
        <v>104</v>
      </c>
      <c r="G6" s="175" t="s">
        <v>104</v>
      </c>
      <c r="H6" s="175" t="s">
        <v>104</v>
      </c>
      <c r="I6" s="175" t="s">
        <v>104</v>
      </c>
      <c r="J6" s="175" t="s">
        <v>104</v>
      </c>
    </row>
    <row r="7" spans="1:13" x14ac:dyDescent="0.4">
      <c r="A7" s="37"/>
      <c r="B7" s="55" t="s">
        <v>12</v>
      </c>
      <c r="C7" s="37"/>
      <c r="D7" s="40" t="s">
        <v>104</v>
      </c>
      <c r="E7" s="40" t="s">
        <v>104</v>
      </c>
      <c r="F7" s="40" t="s">
        <v>104</v>
      </c>
      <c r="G7" s="40" t="s">
        <v>104</v>
      </c>
      <c r="H7" s="40" t="s">
        <v>104</v>
      </c>
      <c r="I7" s="40" t="s">
        <v>104</v>
      </c>
      <c r="J7" s="40" t="s">
        <v>104</v>
      </c>
    </row>
    <row r="8" spans="1:13" x14ac:dyDescent="0.4">
      <c r="A8" s="12">
        <v>1</v>
      </c>
      <c r="B8" s="56" t="s">
        <v>36</v>
      </c>
      <c r="C8" s="12" t="s">
        <v>78</v>
      </c>
      <c r="D8" s="13">
        <v>5304000</v>
      </c>
      <c r="E8" s="137">
        <v>3864000</v>
      </c>
      <c r="F8" s="76">
        <v>336600</v>
      </c>
      <c r="G8" s="76">
        <v>1127980</v>
      </c>
      <c r="H8" s="13">
        <f>E8-F8-G8</f>
        <v>2399420</v>
      </c>
      <c r="I8" s="95">
        <f>M8/E8*100</f>
        <v>37.903209109730852</v>
      </c>
      <c r="J8" s="10" t="s">
        <v>79</v>
      </c>
      <c r="M8" s="109">
        <f>E8-H8</f>
        <v>1464580</v>
      </c>
    </row>
    <row r="9" spans="1:13" x14ac:dyDescent="0.4">
      <c r="A9" s="12">
        <v>2</v>
      </c>
      <c r="B9" s="56" t="s">
        <v>53</v>
      </c>
      <c r="C9" s="12" t="s">
        <v>78</v>
      </c>
      <c r="D9" s="13">
        <v>354100</v>
      </c>
      <c r="E9" s="137">
        <v>226100</v>
      </c>
      <c r="F9" s="76">
        <v>0</v>
      </c>
      <c r="G9" s="76">
        <v>0</v>
      </c>
      <c r="H9" s="13">
        <f t="shared" ref="H9:H46" si="0">E9-F9-G9</f>
        <v>226100</v>
      </c>
      <c r="I9" s="95">
        <f t="shared" ref="I9:I47" si="1">M9/E9*100</f>
        <v>0</v>
      </c>
      <c r="J9" s="10" t="s">
        <v>79</v>
      </c>
      <c r="M9" s="109">
        <f t="shared" ref="M9:M47" si="2">E9-H9</f>
        <v>0</v>
      </c>
    </row>
    <row r="10" spans="1:13" x14ac:dyDescent="0.4">
      <c r="A10" s="12">
        <v>3</v>
      </c>
      <c r="B10" s="56" t="s">
        <v>54</v>
      </c>
      <c r="C10" s="12" t="s">
        <v>78</v>
      </c>
      <c r="D10" s="13">
        <v>2500</v>
      </c>
      <c r="E10" s="123">
        <v>2500</v>
      </c>
      <c r="F10" s="76">
        <v>0</v>
      </c>
      <c r="G10" s="76">
        <v>0</v>
      </c>
      <c r="H10" s="13">
        <f t="shared" si="0"/>
        <v>2500</v>
      </c>
      <c r="I10" s="95">
        <f t="shared" si="1"/>
        <v>0</v>
      </c>
      <c r="J10" s="10" t="s">
        <v>79</v>
      </c>
      <c r="M10" s="109">
        <f t="shared" si="2"/>
        <v>0</v>
      </c>
    </row>
    <row r="11" spans="1:13" x14ac:dyDescent="0.4">
      <c r="A11" s="12">
        <v>4</v>
      </c>
      <c r="B11" s="56" t="s">
        <v>55</v>
      </c>
      <c r="C11" s="12" t="s">
        <v>78</v>
      </c>
      <c r="D11" s="13">
        <v>44600</v>
      </c>
      <c r="E11" s="123">
        <v>44600</v>
      </c>
      <c r="F11" s="76">
        <v>0</v>
      </c>
      <c r="G11" s="76">
        <v>0</v>
      </c>
      <c r="H11" s="13">
        <f t="shared" si="0"/>
        <v>44600</v>
      </c>
      <c r="I11" s="95">
        <f t="shared" si="1"/>
        <v>0</v>
      </c>
      <c r="J11" s="10" t="s">
        <v>79</v>
      </c>
      <c r="M11" s="109">
        <f t="shared" si="2"/>
        <v>0</v>
      </c>
    </row>
    <row r="12" spans="1:13" x14ac:dyDescent="0.4">
      <c r="A12" s="12">
        <v>5</v>
      </c>
      <c r="B12" s="56" t="s">
        <v>56</v>
      </c>
      <c r="C12" s="12" t="s">
        <v>78</v>
      </c>
      <c r="D12" s="13">
        <v>506500</v>
      </c>
      <c r="E12" s="123">
        <v>506500</v>
      </c>
      <c r="F12" s="76">
        <v>0</v>
      </c>
      <c r="G12" s="76">
        <v>0</v>
      </c>
      <c r="H12" s="13">
        <f t="shared" si="0"/>
        <v>506500</v>
      </c>
      <c r="I12" s="95">
        <f t="shared" si="1"/>
        <v>0</v>
      </c>
      <c r="J12" s="10" t="s">
        <v>79</v>
      </c>
      <c r="M12" s="109">
        <f t="shared" si="2"/>
        <v>0</v>
      </c>
    </row>
    <row r="13" spans="1:13" x14ac:dyDescent="0.4">
      <c r="A13" s="12">
        <v>6</v>
      </c>
      <c r="B13" s="56" t="s">
        <v>41</v>
      </c>
      <c r="C13" s="12" t="s">
        <v>78</v>
      </c>
      <c r="D13" s="13">
        <v>271200</v>
      </c>
      <c r="E13" s="137">
        <v>241200</v>
      </c>
      <c r="F13" s="76">
        <v>7448</v>
      </c>
      <c r="G13" s="76">
        <v>33958</v>
      </c>
      <c r="H13" s="13">
        <f t="shared" si="0"/>
        <v>199794</v>
      </c>
      <c r="I13" s="95">
        <f t="shared" si="1"/>
        <v>17.166666666666668</v>
      </c>
      <c r="J13" s="10" t="s">
        <v>79</v>
      </c>
      <c r="M13" s="109">
        <f t="shared" si="2"/>
        <v>41406</v>
      </c>
    </row>
    <row r="14" spans="1:13" x14ac:dyDescent="0.4">
      <c r="A14" s="12">
        <v>7</v>
      </c>
      <c r="B14" s="56" t="s">
        <v>5</v>
      </c>
      <c r="C14" s="12" t="s">
        <v>78</v>
      </c>
      <c r="D14" s="13">
        <v>100500</v>
      </c>
      <c r="E14" s="123">
        <v>100500</v>
      </c>
      <c r="F14" s="76">
        <v>14000</v>
      </c>
      <c r="G14" s="76">
        <v>8900</v>
      </c>
      <c r="H14" s="13">
        <f t="shared" si="0"/>
        <v>77600</v>
      </c>
      <c r="I14" s="95">
        <f t="shared" si="1"/>
        <v>22.786069651741293</v>
      </c>
      <c r="J14" s="10" t="s">
        <v>79</v>
      </c>
      <c r="M14" s="109">
        <f t="shared" si="2"/>
        <v>22900</v>
      </c>
    </row>
    <row r="15" spans="1:13" x14ac:dyDescent="0.4">
      <c r="A15" s="12">
        <v>8</v>
      </c>
      <c r="B15" s="56" t="s">
        <v>8</v>
      </c>
      <c r="C15" s="12" t="s">
        <v>78</v>
      </c>
      <c r="D15" s="13">
        <v>222700</v>
      </c>
      <c r="E15" s="137">
        <v>235600</v>
      </c>
      <c r="F15" s="76">
        <v>40000</v>
      </c>
      <c r="G15" s="76">
        <v>80000</v>
      </c>
      <c r="H15" s="13">
        <f t="shared" si="0"/>
        <v>115600</v>
      </c>
      <c r="I15" s="95">
        <f t="shared" si="1"/>
        <v>50.933786078098478</v>
      </c>
      <c r="J15" s="138" t="s">
        <v>95</v>
      </c>
      <c r="M15" s="109">
        <f t="shared" si="2"/>
        <v>120000</v>
      </c>
    </row>
    <row r="16" spans="1:13" x14ac:dyDescent="0.4">
      <c r="A16" s="12">
        <v>9</v>
      </c>
      <c r="B16" s="56" t="s">
        <v>57</v>
      </c>
      <c r="C16" s="12" t="s">
        <v>78</v>
      </c>
      <c r="D16" s="13">
        <v>19700</v>
      </c>
      <c r="E16" s="123">
        <v>19700</v>
      </c>
      <c r="F16" s="76">
        <v>0</v>
      </c>
      <c r="G16" s="76">
        <v>0</v>
      </c>
      <c r="H16" s="13">
        <f t="shared" si="0"/>
        <v>19700</v>
      </c>
      <c r="I16" s="95">
        <f t="shared" si="1"/>
        <v>0</v>
      </c>
      <c r="J16" s="10" t="s">
        <v>79</v>
      </c>
      <c r="M16" s="109">
        <f t="shared" si="2"/>
        <v>0</v>
      </c>
    </row>
    <row r="17" spans="1:16" x14ac:dyDescent="0.4">
      <c r="A17" s="12">
        <v>10</v>
      </c>
      <c r="B17" s="56" t="s">
        <v>43</v>
      </c>
      <c r="C17" s="12" t="s">
        <v>78</v>
      </c>
      <c r="D17" s="13">
        <v>39000</v>
      </c>
      <c r="E17" s="123">
        <v>39000</v>
      </c>
      <c r="F17" s="94">
        <v>0</v>
      </c>
      <c r="G17" s="76">
        <v>0</v>
      </c>
      <c r="H17" s="13">
        <f t="shared" si="0"/>
        <v>39000</v>
      </c>
      <c r="I17" s="95">
        <f t="shared" si="1"/>
        <v>0</v>
      </c>
      <c r="J17" s="10" t="s">
        <v>79</v>
      </c>
      <c r="M17" s="109">
        <f t="shared" si="2"/>
        <v>0</v>
      </c>
    </row>
    <row r="18" spans="1:16" x14ac:dyDescent="0.4">
      <c r="A18" s="12">
        <v>11</v>
      </c>
      <c r="B18" s="57" t="s">
        <v>58</v>
      </c>
      <c r="C18" s="12" t="s">
        <v>78</v>
      </c>
      <c r="D18" s="13">
        <v>2320000</v>
      </c>
      <c r="E18" s="123">
        <v>2320000</v>
      </c>
      <c r="F18" s="94">
        <v>670200</v>
      </c>
      <c r="G18" s="76">
        <v>670200</v>
      </c>
      <c r="H18" s="13">
        <f t="shared" si="0"/>
        <v>979600</v>
      </c>
      <c r="I18" s="95">
        <f t="shared" si="1"/>
        <v>57.775862068965523</v>
      </c>
      <c r="J18" s="10" t="s">
        <v>79</v>
      </c>
      <c r="M18" s="109">
        <f t="shared" si="2"/>
        <v>1340400</v>
      </c>
    </row>
    <row r="19" spans="1:16" x14ac:dyDescent="0.4">
      <c r="A19" s="12">
        <v>12</v>
      </c>
      <c r="B19" s="57" t="s">
        <v>59</v>
      </c>
      <c r="C19" s="12" t="s">
        <v>78</v>
      </c>
      <c r="D19" s="13">
        <v>4021300</v>
      </c>
      <c r="E19" s="123">
        <v>4021300</v>
      </c>
      <c r="F19" s="94">
        <v>841200</v>
      </c>
      <c r="G19" s="76">
        <v>841200</v>
      </c>
      <c r="H19" s="13">
        <f t="shared" si="0"/>
        <v>2338900</v>
      </c>
      <c r="I19" s="95">
        <f t="shared" si="1"/>
        <v>41.837216820431209</v>
      </c>
      <c r="J19" s="10" t="s">
        <v>79</v>
      </c>
      <c r="M19" s="109">
        <f t="shared" si="2"/>
        <v>1682400</v>
      </c>
    </row>
    <row r="20" spans="1:16" x14ac:dyDescent="0.4">
      <c r="A20" s="12">
        <v>13</v>
      </c>
      <c r="B20" s="58" t="s">
        <v>44</v>
      </c>
      <c r="C20" s="12" t="s">
        <v>78</v>
      </c>
      <c r="D20" s="13">
        <v>27800</v>
      </c>
      <c r="E20" s="123">
        <v>27800</v>
      </c>
      <c r="F20" s="94">
        <v>0</v>
      </c>
      <c r="G20" s="76">
        <v>0</v>
      </c>
      <c r="H20" s="13">
        <f t="shared" si="0"/>
        <v>27800</v>
      </c>
      <c r="I20" s="95">
        <f t="shared" si="1"/>
        <v>0</v>
      </c>
      <c r="J20" s="10" t="s">
        <v>79</v>
      </c>
      <c r="M20" s="109">
        <f t="shared" si="2"/>
        <v>0</v>
      </c>
    </row>
    <row r="21" spans="1:16" x14ac:dyDescent="0.4">
      <c r="A21" s="12">
        <v>14</v>
      </c>
      <c r="B21" s="58" t="s">
        <v>6</v>
      </c>
      <c r="C21" s="12" t="s">
        <v>78</v>
      </c>
      <c r="D21" s="13">
        <v>178100</v>
      </c>
      <c r="E21" s="123">
        <v>178100</v>
      </c>
      <c r="F21" s="76">
        <v>21625</v>
      </c>
      <c r="G21" s="76">
        <v>45250</v>
      </c>
      <c r="H21" s="13">
        <f t="shared" si="0"/>
        <v>111225</v>
      </c>
      <c r="I21" s="95">
        <f t="shared" si="1"/>
        <v>37.549129702414376</v>
      </c>
      <c r="J21" s="10" t="s">
        <v>79</v>
      </c>
      <c r="M21" s="109">
        <f t="shared" si="2"/>
        <v>66875</v>
      </c>
    </row>
    <row r="22" spans="1:16" x14ac:dyDescent="0.4">
      <c r="A22" s="12"/>
      <c r="B22" s="57" t="s">
        <v>25</v>
      </c>
      <c r="C22" s="12" t="s">
        <v>78</v>
      </c>
      <c r="D22" s="13">
        <v>0</v>
      </c>
      <c r="E22" s="137">
        <v>8000</v>
      </c>
      <c r="F22" s="76">
        <v>0</v>
      </c>
      <c r="G22" s="76">
        <v>4000</v>
      </c>
      <c r="H22" s="13">
        <f t="shared" si="0"/>
        <v>4000</v>
      </c>
      <c r="I22" s="95">
        <f t="shared" si="1"/>
        <v>50</v>
      </c>
      <c r="J22" s="139" t="s">
        <v>98</v>
      </c>
      <c r="M22" s="109">
        <f t="shared" si="2"/>
        <v>4000</v>
      </c>
    </row>
    <row r="23" spans="1:16" x14ac:dyDescent="0.4">
      <c r="A23" s="12"/>
      <c r="B23" s="57" t="s">
        <v>4</v>
      </c>
      <c r="C23" s="12" t="s">
        <v>78</v>
      </c>
      <c r="D23" s="13">
        <v>0</v>
      </c>
      <c r="E23" s="137">
        <v>120000</v>
      </c>
      <c r="F23" s="76">
        <v>20000</v>
      </c>
      <c r="G23" s="76">
        <v>40000</v>
      </c>
      <c r="H23" s="13">
        <f t="shared" si="0"/>
        <v>60000</v>
      </c>
      <c r="I23" s="95">
        <f t="shared" si="1"/>
        <v>50</v>
      </c>
      <c r="J23" s="139" t="s">
        <v>97</v>
      </c>
      <c r="M23" s="109">
        <f t="shared" si="2"/>
        <v>60000</v>
      </c>
    </row>
    <row r="24" spans="1:16" x14ac:dyDescent="0.4">
      <c r="A24" s="12"/>
      <c r="B24" s="57" t="s">
        <v>27</v>
      </c>
      <c r="C24" s="12" t="s">
        <v>78</v>
      </c>
      <c r="D24" s="13">
        <v>0</v>
      </c>
      <c r="E24" s="137">
        <v>30000</v>
      </c>
      <c r="F24" s="76">
        <v>14247.6</v>
      </c>
      <c r="G24" s="76">
        <v>15570.4</v>
      </c>
      <c r="H24" s="13">
        <f t="shared" si="0"/>
        <v>182</v>
      </c>
      <c r="I24" s="95">
        <f t="shared" si="1"/>
        <v>99.393333333333331</v>
      </c>
      <c r="J24" s="139" t="s">
        <v>100</v>
      </c>
      <c r="M24" s="109">
        <f t="shared" si="2"/>
        <v>29818</v>
      </c>
    </row>
    <row r="25" spans="1:16" x14ac:dyDescent="0.4">
      <c r="A25" s="12"/>
      <c r="B25" s="108" t="s">
        <v>91</v>
      </c>
      <c r="C25" s="12" t="s">
        <v>78</v>
      </c>
      <c r="D25" s="13">
        <v>0</v>
      </c>
      <c r="E25" s="137">
        <v>27100</v>
      </c>
      <c r="F25" s="76">
        <v>7200</v>
      </c>
      <c r="G25" s="76">
        <v>3750</v>
      </c>
      <c r="H25" s="13">
        <f t="shared" si="0"/>
        <v>16150</v>
      </c>
      <c r="I25" s="95">
        <f t="shared" si="1"/>
        <v>40.405904059040594</v>
      </c>
      <c r="J25" s="138" t="s">
        <v>96</v>
      </c>
      <c r="M25" s="109">
        <f t="shared" si="2"/>
        <v>10950</v>
      </c>
    </row>
    <row r="26" spans="1:16" x14ac:dyDescent="0.4">
      <c r="A26" s="12"/>
      <c r="B26" s="59" t="s">
        <v>63</v>
      </c>
      <c r="C26" s="90" t="s">
        <v>104</v>
      </c>
      <c r="D26" s="45">
        <f>SUM(D8:D25)</f>
        <v>13412000</v>
      </c>
      <c r="E26" s="129">
        <f>SUM(E8:E25)</f>
        <v>12012000</v>
      </c>
      <c r="F26" s="78">
        <f>SUM(F8:F25)</f>
        <v>1972520.6</v>
      </c>
      <c r="G26" s="78">
        <f>SUM(G8:G25)</f>
        <v>2870808.4</v>
      </c>
      <c r="H26" s="45">
        <f t="shared" si="0"/>
        <v>7168671</v>
      </c>
      <c r="I26" s="113">
        <f t="shared" si="1"/>
        <v>40.320754245754244</v>
      </c>
      <c r="J26" s="90" t="s">
        <v>104</v>
      </c>
      <c r="L26" s="111"/>
      <c r="M26" s="109">
        <f t="shared" si="2"/>
        <v>4843329</v>
      </c>
      <c r="N26" s="112"/>
      <c r="O26" s="112"/>
      <c r="P26" s="2"/>
    </row>
    <row r="27" spans="1:16" x14ac:dyDescent="0.4">
      <c r="A27" s="12">
        <v>15</v>
      </c>
      <c r="B27" s="56" t="s">
        <v>7</v>
      </c>
      <c r="C27" s="12" t="s">
        <v>78</v>
      </c>
      <c r="D27" s="13">
        <v>289500</v>
      </c>
      <c r="E27" s="137">
        <v>1689500</v>
      </c>
      <c r="F27" s="76">
        <v>339537.85</v>
      </c>
      <c r="G27" s="76">
        <v>1043595.74</v>
      </c>
      <c r="H27" s="13">
        <f t="shared" si="0"/>
        <v>306366.40999999992</v>
      </c>
      <c r="I27" s="95">
        <f t="shared" si="1"/>
        <v>81.86644510210121</v>
      </c>
      <c r="J27" s="138" t="s">
        <v>93</v>
      </c>
      <c r="L27" s="111"/>
      <c r="M27" s="109">
        <f t="shared" si="2"/>
        <v>1383133.59</v>
      </c>
      <c r="N27" s="112"/>
      <c r="O27" s="112"/>
      <c r="P27" s="2"/>
    </row>
    <row r="28" spans="1:16" x14ac:dyDescent="0.4">
      <c r="A28" s="12"/>
      <c r="B28" s="60" t="s">
        <v>45</v>
      </c>
      <c r="C28" s="90" t="s">
        <v>104</v>
      </c>
      <c r="D28" s="43">
        <f>SUM(D26:D27)</f>
        <v>13701500</v>
      </c>
      <c r="E28" s="43">
        <f>SUM(E26:E27)</f>
        <v>13701500</v>
      </c>
      <c r="F28" s="114">
        <f>SUM(F26:F27)</f>
        <v>2312058.4500000002</v>
      </c>
      <c r="G28" s="114">
        <f>SUM(G26:G27)</f>
        <v>3914404.1399999997</v>
      </c>
      <c r="H28" s="110">
        <f t="shared" si="0"/>
        <v>7475037.4100000011</v>
      </c>
      <c r="I28" s="113">
        <f t="shared" si="1"/>
        <v>45.443656460971418</v>
      </c>
      <c r="J28" s="90" t="s">
        <v>104</v>
      </c>
      <c r="L28" s="2"/>
      <c r="M28" s="109">
        <f t="shared" si="2"/>
        <v>6226462.5899999989</v>
      </c>
      <c r="N28" s="2"/>
      <c r="O28" s="2"/>
      <c r="P28" s="2"/>
    </row>
    <row r="29" spans="1:16" x14ac:dyDescent="0.4">
      <c r="A29" s="64"/>
      <c r="B29" s="47" t="s">
        <v>67</v>
      </c>
      <c r="C29" s="34" t="s">
        <v>104</v>
      </c>
      <c r="D29" s="34" t="s">
        <v>104</v>
      </c>
      <c r="E29" s="34" t="s">
        <v>104</v>
      </c>
      <c r="F29" s="34" t="s">
        <v>104</v>
      </c>
      <c r="G29" s="34" t="s">
        <v>104</v>
      </c>
      <c r="H29" s="34" t="s">
        <v>104</v>
      </c>
      <c r="I29" s="34" t="s">
        <v>104</v>
      </c>
      <c r="J29" s="34" t="s">
        <v>104</v>
      </c>
      <c r="L29" s="2"/>
      <c r="M29" s="109" t="e">
        <f t="shared" si="2"/>
        <v>#VALUE!</v>
      </c>
      <c r="N29" s="2"/>
      <c r="O29" s="2"/>
      <c r="P29" s="2"/>
    </row>
    <row r="30" spans="1:16" x14ac:dyDescent="0.4">
      <c r="A30" s="37"/>
      <c r="B30" s="37" t="s">
        <v>64</v>
      </c>
      <c r="C30" s="37"/>
      <c r="D30" s="40" t="s">
        <v>104</v>
      </c>
      <c r="E30" s="40" t="s">
        <v>104</v>
      </c>
      <c r="F30" s="40" t="s">
        <v>104</v>
      </c>
      <c r="G30" s="40" t="s">
        <v>104</v>
      </c>
      <c r="H30" s="40" t="s">
        <v>104</v>
      </c>
      <c r="I30" s="40" t="s">
        <v>104</v>
      </c>
      <c r="J30" s="40" t="s">
        <v>104</v>
      </c>
      <c r="M30" s="109" t="e">
        <f t="shared" si="2"/>
        <v>#VALUE!</v>
      </c>
    </row>
    <row r="31" spans="1:16" x14ac:dyDescent="0.4">
      <c r="A31" s="63"/>
      <c r="B31" s="52" t="s">
        <v>65</v>
      </c>
      <c r="C31" s="63"/>
      <c r="D31" s="87" t="s">
        <v>9</v>
      </c>
      <c r="E31" s="87" t="s">
        <v>9</v>
      </c>
      <c r="F31" s="87" t="s">
        <v>9</v>
      </c>
      <c r="G31" s="87" t="s">
        <v>9</v>
      </c>
      <c r="H31" s="87" t="s">
        <v>9</v>
      </c>
      <c r="I31" s="87" t="s">
        <v>9</v>
      </c>
      <c r="J31" s="87" t="s">
        <v>9</v>
      </c>
      <c r="M31" s="109" t="e">
        <f t="shared" si="2"/>
        <v>#VALUE!</v>
      </c>
    </row>
    <row r="32" spans="1:16" x14ac:dyDescent="0.4">
      <c r="A32" s="12"/>
      <c r="B32" s="74" t="s">
        <v>66</v>
      </c>
      <c r="C32" s="10" t="s">
        <v>104</v>
      </c>
      <c r="D32" s="10" t="s">
        <v>104</v>
      </c>
      <c r="E32" s="10" t="s">
        <v>104</v>
      </c>
      <c r="F32" s="10" t="s">
        <v>104</v>
      </c>
      <c r="G32" s="10" t="s">
        <v>104</v>
      </c>
      <c r="H32" s="10" t="s">
        <v>104</v>
      </c>
      <c r="I32" s="10" t="s">
        <v>104</v>
      </c>
      <c r="J32" s="10" t="s">
        <v>104</v>
      </c>
      <c r="M32" s="109" t="e">
        <f t="shared" si="2"/>
        <v>#VALUE!</v>
      </c>
    </row>
    <row r="33" spans="1:13" x14ac:dyDescent="0.4">
      <c r="A33" s="12">
        <v>16</v>
      </c>
      <c r="B33" s="12" t="s">
        <v>52</v>
      </c>
      <c r="C33" s="12" t="s">
        <v>78</v>
      </c>
      <c r="D33" s="76">
        <v>262300</v>
      </c>
      <c r="E33" s="76">
        <v>262300</v>
      </c>
      <c r="F33" s="76">
        <v>0</v>
      </c>
      <c r="G33" s="76">
        <v>131200</v>
      </c>
      <c r="H33" s="13">
        <f t="shared" si="0"/>
        <v>131100</v>
      </c>
      <c r="I33" s="95">
        <f t="shared" si="1"/>
        <v>50.019062142584822</v>
      </c>
      <c r="J33" s="10" t="s">
        <v>79</v>
      </c>
      <c r="M33" s="109">
        <f t="shared" si="2"/>
        <v>131200</v>
      </c>
    </row>
    <row r="34" spans="1:13" x14ac:dyDescent="0.4">
      <c r="A34" s="12"/>
      <c r="B34" s="74" t="s">
        <v>68</v>
      </c>
      <c r="C34" s="10" t="s">
        <v>104</v>
      </c>
      <c r="D34" s="10" t="s">
        <v>104</v>
      </c>
      <c r="E34" s="10" t="s">
        <v>104</v>
      </c>
      <c r="F34" s="10" t="s">
        <v>104</v>
      </c>
      <c r="G34" s="10" t="s">
        <v>104</v>
      </c>
      <c r="H34" s="10" t="s">
        <v>104</v>
      </c>
      <c r="I34" s="10" t="s">
        <v>104</v>
      </c>
      <c r="J34" s="10" t="s">
        <v>104</v>
      </c>
      <c r="M34" s="109" t="e">
        <f t="shared" si="2"/>
        <v>#VALUE!</v>
      </c>
    </row>
    <row r="35" spans="1:13" x14ac:dyDescent="0.4">
      <c r="A35" s="12">
        <v>17</v>
      </c>
      <c r="B35" s="12" t="s">
        <v>52</v>
      </c>
      <c r="C35" s="12" t="s">
        <v>78</v>
      </c>
      <c r="D35" s="76">
        <v>239500</v>
      </c>
      <c r="E35" s="76">
        <v>239500</v>
      </c>
      <c r="F35" s="76">
        <v>119800</v>
      </c>
      <c r="G35" s="76">
        <v>59900</v>
      </c>
      <c r="H35" s="13">
        <f t="shared" si="0"/>
        <v>59800</v>
      </c>
      <c r="I35" s="95">
        <f t="shared" si="1"/>
        <v>75.031315240083501</v>
      </c>
      <c r="J35" s="10" t="s">
        <v>79</v>
      </c>
      <c r="M35" s="109">
        <f t="shared" si="2"/>
        <v>179700</v>
      </c>
    </row>
    <row r="36" spans="1:13" x14ac:dyDescent="0.4">
      <c r="A36" s="12"/>
      <c r="B36" s="41" t="s">
        <v>45</v>
      </c>
      <c r="C36" s="176" t="s">
        <v>104</v>
      </c>
      <c r="D36" s="78">
        <f>SUM(D33:D35)</f>
        <v>501800</v>
      </c>
      <c r="E36" s="78">
        <f>SUM(E33:E35)</f>
        <v>501800</v>
      </c>
      <c r="F36" s="114">
        <f>SUM(F33:F35)</f>
        <v>119800</v>
      </c>
      <c r="G36" s="114">
        <f>SUM(G33:G35)</f>
        <v>191100</v>
      </c>
      <c r="H36" s="110">
        <f t="shared" si="0"/>
        <v>190900</v>
      </c>
      <c r="I36" s="113">
        <f t="shared" si="1"/>
        <v>61.956954962136315</v>
      </c>
      <c r="J36" s="176" t="s">
        <v>104</v>
      </c>
      <c r="M36" s="109">
        <f t="shared" si="2"/>
        <v>310900</v>
      </c>
    </row>
    <row r="37" spans="1:13" s="4" customFormat="1" x14ac:dyDescent="0.4">
      <c r="A37" s="79"/>
      <c r="B37" s="149" t="s">
        <v>80</v>
      </c>
      <c r="C37" s="149"/>
      <c r="D37" s="87" t="s">
        <v>9</v>
      </c>
      <c r="E37" s="87" t="s">
        <v>9</v>
      </c>
      <c r="F37" s="87" t="s">
        <v>9</v>
      </c>
      <c r="G37" s="87" t="s">
        <v>9</v>
      </c>
      <c r="H37" s="87" t="s">
        <v>9</v>
      </c>
      <c r="I37" s="87" t="s">
        <v>9</v>
      </c>
      <c r="J37" s="87" t="s">
        <v>9</v>
      </c>
      <c r="L37" s="111"/>
      <c r="M37" s="109" t="e">
        <f t="shared" si="2"/>
        <v>#VALUE!</v>
      </c>
    </row>
    <row r="38" spans="1:13" s="4" customFormat="1" x14ac:dyDescent="0.4">
      <c r="A38" s="79">
        <v>18</v>
      </c>
      <c r="B38" s="17" t="s">
        <v>81</v>
      </c>
      <c r="C38" s="17" t="s">
        <v>78</v>
      </c>
      <c r="D38" s="80">
        <v>39000</v>
      </c>
      <c r="E38" s="80">
        <v>39000</v>
      </c>
      <c r="F38" s="81">
        <v>0</v>
      </c>
      <c r="G38" s="81">
        <v>12000</v>
      </c>
      <c r="H38" s="13">
        <f t="shared" si="0"/>
        <v>27000</v>
      </c>
      <c r="I38" s="95">
        <f t="shared" si="1"/>
        <v>30.76923076923077</v>
      </c>
      <c r="J38" s="10" t="s">
        <v>79</v>
      </c>
      <c r="K38" s="119"/>
      <c r="L38" s="111"/>
      <c r="M38" s="109">
        <f t="shared" si="2"/>
        <v>12000</v>
      </c>
    </row>
    <row r="39" spans="1:13" s="4" customFormat="1" x14ac:dyDescent="0.4">
      <c r="A39" s="79"/>
      <c r="B39" s="83" t="s">
        <v>10</v>
      </c>
      <c r="C39" s="93" t="s">
        <v>104</v>
      </c>
      <c r="D39" s="84">
        <v>39000</v>
      </c>
      <c r="E39" s="84">
        <v>39000</v>
      </c>
      <c r="F39" s="85"/>
      <c r="G39" s="85">
        <f>SUM(G38)</f>
        <v>12000</v>
      </c>
      <c r="H39" s="110">
        <f t="shared" si="0"/>
        <v>27000</v>
      </c>
      <c r="I39" s="113">
        <f t="shared" si="1"/>
        <v>30.76923076923077</v>
      </c>
      <c r="J39" s="93" t="s">
        <v>104</v>
      </c>
      <c r="K39" s="120"/>
      <c r="L39" s="111"/>
      <c r="M39" s="109">
        <f t="shared" si="2"/>
        <v>12000</v>
      </c>
    </row>
    <row r="40" spans="1:13" s="4" customFormat="1" x14ac:dyDescent="0.4">
      <c r="A40" s="17" t="s">
        <v>11</v>
      </c>
      <c r="B40" s="150" t="s">
        <v>84</v>
      </c>
      <c r="C40" s="151"/>
      <c r="D40" s="87" t="s">
        <v>9</v>
      </c>
      <c r="E40" s="87" t="s">
        <v>9</v>
      </c>
      <c r="F40" s="87" t="s">
        <v>9</v>
      </c>
      <c r="G40" s="87" t="s">
        <v>9</v>
      </c>
      <c r="H40" s="87" t="s">
        <v>9</v>
      </c>
      <c r="I40" s="87" t="s">
        <v>9</v>
      </c>
      <c r="J40" s="87" t="s">
        <v>9</v>
      </c>
      <c r="K40" s="120"/>
      <c r="L40" s="111"/>
      <c r="M40" s="109" t="e">
        <f t="shared" si="2"/>
        <v>#VALUE!</v>
      </c>
    </row>
    <row r="41" spans="1:13" s="4" customFormat="1" x14ac:dyDescent="0.4">
      <c r="A41" s="17"/>
      <c r="B41" s="142" t="s">
        <v>85</v>
      </c>
      <c r="C41" s="143"/>
      <c r="D41" s="10" t="s">
        <v>104</v>
      </c>
      <c r="E41" s="10" t="s">
        <v>104</v>
      </c>
      <c r="F41" s="10" t="s">
        <v>104</v>
      </c>
      <c r="G41" s="10" t="s">
        <v>104</v>
      </c>
      <c r="H41" s="10" t="s">
        <v>104</v>
      </c>
      <c r="I41" s="10" t="s">
        <v>104</v>
      </c>
      <c r="J41" s="10" t="s">
        <v>104</v>
      </c>
      <c r="K41" s="120"/>
      <c r="L41" s="111"/>
      <c r="M41" s="109" t="e">
        <f t="shared" si="2"/>
        <v>#VALUE!</v>
      </c>
    </row>
    <row r="42" spans="1:13" s="4" customFormat="1" x14ac:dyDescent="0.4">
      <c r="A42" s="17"/>
      <c r="B42" s="17" t="s">
        <v>86</v>
      </c>
      <c r="C42" s="10" t="s">
        <v>104</v>
      </c>
      <c r="D42" s="10" t="s">
        <v>104</v>
      </c>
      <c r="E42" s="10" t="s">
        <v>104</v>
      </c>
      <c r="F42" s="10" t="s">
        <v>104</v>
      </c>
      <c r="G42" s="10" t="s">
        <v>104</v>
      </c>
      <c r="H42" s="10" t="s">
        <v>104</v>
      </c>
      <c r="I42" s="10" t="s">
        <v>104</v>
      </c>
      <c r="J42" s="10" t="s">
        <v>104</v>
      </c>
      <c r="K42" s="120"/>
      <c r="L42" s="111"/>
      <c r="M42" s="109" t="e">
        <f t="shared" si="2"/>
        <v>#VALUE!</v>
      </c>
    </row>
    <row r="43" spans="1:13" s="4" customFormat="1" x14ac:dyDescent="0.4">
      <c r="A43" s="17">
        <v>19</v>
      </c>
      <c r="B43" s="17" t="s">
        <v>81</v>
      </c>
      <c r="C43" s="140" t="s">
        <v>94</v>
      </c>
      <c r="D43" s="80">
        <v>29000</v>
      </c>
      <c r="E43" s="80">
        <v>29000</v>
      </c>
      <c r="F43" s="81">
        <v>0</v>
      </c>
      <c r="G43" s="81">
        <v>29000</v>
      </c>
      <c r="H43" s="13">
        <f t="shared" si="0"/>
        <v>0</v>
      </c>
      <c r="I43" s="95">
        <f t="shared" si="1"/>
        <v>100</v>
      </c>
      <c r="J43" s="10" t="s">
        <v>79</v>
      </c>
      <c r="K43" s="119"/>
      <c r="L43" s="111"/>
      <c r="M43" s="109">
        <f t="shared" si="2"/>
        <v>29000</v>
      </c>
    </row>
    <row r="44" spans="1:13" s="4" customFormat="1" x14ac:dyDescent="0.4">
      <c r="A44" s="17">
        <v>20</v>
      </c>
      <c r="B44" s="17" t="s">
        <v>82</v>
      </c>
      <c r="C44" s="140" t="s">
        <v>94</v>
      </c>
      <c r="D44" s="80">
        <v>7250</v>
      </c>
      <c r="E44" s="80">
        <v>7250</v>
      </c>
      <c r="F44" s="81">
        <v>0</v>
      </c>
      <c r="G44" s="81">
        <v>7250</v>
      </c>
      <c r="H44" s="13">
        <f t="shared" si="0"/>
        <v>0</v>
      </c>
      <c r="I44" s="95">
        <f t="shared" si="1"/>
        <v>100</v>
      </c>
      <c r="J44" s="10" t="s">
        <v>79</v>
      </c>
      <c r="K44" s="119"/>
      <c r="L44" s="111"/>
      <c r="M44" s="109">
        <f t="shared" si="2"/>
        <v>7250</v>
      </c>
    </row>
    <row r="45" spans="1:13" s="4" customFormat="1" x14ac:dyDescent="0.4">
      <c r="A45" s="17">
        <v>21</v>
      </c>
      <c r="B45" s="17" t="s">
        <v>83</v>
      </c>
      <c r="C45" s="140" t="s">
        <v>94</v>
      </c>
      <c r="D45" s="80">
        <v>8000</v>
      </c>
      <c r="E45" s="80">
        <v>8000</v>
      </c>
      <c r="F45" s="81">
        <v>0</v>
      </c>
      <c r="G45" s="81">
        <v>8000</v>
      </c>
      <c r="H45" s="13">
        <f t="shared" si="0"/>
        <v>0</v>
      </c>
      <c r="I45" s="95">
        <f t="shared" si="1"/>
        <v>100</v>
      </c>
      <c r="J45" s="10" t="s">
        <v>79</v>
      </c>
      <c r="K45" s="119"/>
      <c r="L45" s="111"/>
      <c r="M45" s="109">
        <f t="shared" si="2"/>
        <v>8000</v>
      </c>
    </row>
    <row r="46" spans="1:13" s="4" customFormat="1" x14ac:dyDescent="0.4">
      <c r="A46" s="17"/>
      <c r="B46" s="83" t="s">
        <v>10</v>
      </c>
      <c r="C46" s="93" t="s">
        <v>104</v>
      </c>
      <c r="D46" s="84">
        <f>SUM(D43:D45)</f>
        <v>44250</v>
      </c>
      <c r="E46" s="84">
        <f>SUM(E43:E45)</f>
        <v>44250</v>
      </c>
      <c r="F46" s="85">
        <f>SUM(F43:F45)</f>
        <v>0</v>
      </c>
      <c r="G46" s="85">
        <f>SUM(G43:G45)</f>
        <v>44250</v>
      </c>
      <c r="H46" s="110">
        <f t="shared" si="0"/>
        <v>0</v>
      </c>
      <c r="I46" s="113">
        <f t="shared" si="1"/>
        <v>100</v>
      </c>
      <c r="J46" s="93" t="s">
        <v>104</v>
      </c>
      <c r="K46" s="120"/>
      <c r="L46" s="111"/>
      <c r="M46" s="109">
        <f t="shared" si="2"/>
        <v>44250</v>
      </c>
    </row>
    <row r="47" spans="1:13" ht="36.75" customHeight="1" x14ac:dyDescent="0.4">
      <c r="A47" s="115"/>
      <c r="B47" s="122" t="s">
        <v>13</v>
      </c>
      <c r="C47" s="122" t="s">
        <v>92</v>
      </c>
      <c r="D47" s="116">
        <f>D28+D36+D39+D46</f>
        <v>14286550</v>
      </c>
      <c r="E47" s="116">
        <f>E28+E36+E39+E46</f>
        <v>14286550</v>
      </c>
      <c r="F47" s="116">
        <f>F28+F36+F39+F46</f>
        <v>2431858.4500000002</v>
      </c>
      <c r="G47" s="116">
        <f>G28+G36+G39+G46</f>
        <v>4161754.1399999997</v>
      </c>
      <c r="H47" s="116">
        <f>H28+H36+H39+H46</f>
        <v>7692937.4100000011</v>
      </c>
      <c r="I47" s="117">
        <f t="shared" si="1"/>
        <v>46.152588203590085</v>
      </c>
      <c r="J47" s="118"/>
      <c r="K47" s="121"/>
      <c r="L47" s="2"/>
      <c r="M47" s="109">
        <f t="shared" si="2"/>
        <v>6593612.5899999989</v>
      </c>
    </row>
    <row r="48" spans="1:13" ht="21" x14ac:dyDescent="0.45">
      <c r="C48" s="6"/>
      <c r="F48" s="6"/>
      <c r="G48" s="6"/>
      <c r="H48" s="6"/>
      <c r="J48" s="136" t="s">
        <v>99</v>
      </c>
    </row>
    <row r="49" spans="2:10" ht="21" x14ac:dyDescent="0.45">
      <c r="C49" s="6"/>
      <c r="F49" s="6"/>
      <c r="G49" s="6"/>
      <c r="H49" s="6"/>
      <c r="J49" s="136"/>
    </row>
    <row r="50" spans="2:10" ht="21" x14ac:dyDescent="0.45">
      <c r="B50" s="177" t="s">
        <v>105</v>
      </c>
      <c r="C50" s="177"/>
      <c r="F50" s="144" t="s">
        <v>106</v>
      </c>
      <c r="G50" s="144"/>
      <c r="H50" s="144"/>
    </row>
    <row r="51" spans="2:10" ht="21" x14ac:dyDescent="0.45">
      <c r="C51" s="127" t="s">
        <v>103</v>
      </c>
      <c r="F51" s="145" t="s">
        <v>26</v>
      </c>
      <c r="G51" s="145"/>
      <c r="H51" s="145"/>
    </row>
    <row r="52" spans="2:10" ht="21" x14ac:dyDescent="0.45">
      <c r="C52" s="127" t="s">
        <v>88</v>
      </c>
      <c r="F52" s="145" t="s">
        <v>21</v>
      </c>
      <c r="G52" s="145"/>
      <c r="H52" s="145"/>
    </row>
  </sheetData>
  <mergeCells count="11">
    <mergeCell ref="B41:C41"/>
    <mergeCell ref="F50:H50"/>
    <mergeCell ref="F51:H51"/>
    <mergeCell ref="F52:H52"/>
    <mergeCell ref="A1:J1"/>
    <mergeCell ref="A2:J2"/>
    <mergeCell ref="A3:J3"/>
    <mergeCell ref="F4:G4"/>
    <mergeCell ref="B37:C37"/>
    <mergeCell ref="B40:C40"/>
    <mergeCell ref="B50:C50"/>
  </mergeCells>
  <pageMargins left="0.31496062992125984" right="0.15748031496062992" top="0.55118110236220474" bottom="0.15748031496062992" header="0.31496062992125984" footer="0.31496062992125984"/>
  <pageSetup paperSize="9" orientation="landscape" horizontalDpi="4294967293" verticalDpi="0" r:id="rId1"/>
  <headerFooter>
    <oddHeader>&amp;C(สำเนา)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workbookViewId="0">
      <selection activeCell="I11" sqref="I11"/>
    </sheetView>
  </sheetViews>
  <sheetFormatPr defaultRowHeight="18" x14ac:dyDescent="0.4"/>
  <cols>
    <col min="1" max="1" width="4.5" style="1" customWidth="1"/>
    <col min="2" max="2" width="30.125" style="1" customWidth="1"/>
    <col min="3" max="3" width="28.625" style="1" customWidth="1"/>
    <col min="4" max="4" width="9.25" style="1" customWidth="1"/>
    <col min="5" max="5" width="7.875" style="1" customWidth="1"/>
    <col min="6" max="8" width="4.125" style="1" customWidth="1"/>
    <col min="9" max="9" width="10.875" style="1" customWidth="1"/>
    <col min="10" max="10" width="30.25" style="1" customWidth="1"/>
    <col min="11" max="16384" width="9" style="1"/>
  </cols>
  <sheetData>
    <row r="1" spans="1:12" ht="23.25" x14ac:dyDescent="0.4">
      <c r="A1" s="161" t="s">
        <v>32</v>
      </c>
      <c r="B1" s="161"/>
      <c r="C1" s="161"/>
      <c r="D1" s="161"/>
      <c r="E1" s="161"/>
      <c r="F1" s="161"/>
      <c r="G1" s="161"/>
      <c r="H1" s="161"/>
      <c r="I1" s="161"/>
      <c r="J1" s="161"/>
    </row>
    <row r="2" spans="1:12" ht="23.25" x14ac:dyDescent="0.4">
      <c r="A2" s="161" t="s">
        <v>31</v>
      </c>
      <c r="B2" s="161"/>
      <c r="C2" s="161"/>
      <c r="D2" s="161"/>
      <c r="E2" s="161"/>
      <c r="F2" s="161"/>
      <c r="G2" s="161"/>
      <c r="H2" s="161"/>
      <c r="I2" s="161"/>
      <c r="J2" s="161"/>
    </row>
    <row r="3" spans="1:12" ht="23.25" customHeight="1" x14ac:dyDescent="0.5">
      <c r="A3" s="146" t="s">
        <v>30</v>
      </c>
      <c r="B3" s="146"/>
      <c r="C3" s="146"/>
      <c r="D3" s="146"/>
      <c r="E3" s="146"/>
      <c r="F3" s="146"/>
      <c r="G3" s="146"/>
      <c r="H3" s="146"/>
      <c r="I3" s="146"/>
      <c r="J3" s="146"/>
    </row>
    <row r="4" spans="1:12" ht="18" customHeight="1" x14ac:dyDescent="0.4">
      <c r="A4" s="162" t="s">
        <v>72</v>
      </c>
      <c r="B4" s="164" t="s">
        <v>28</v>
      </c>
      <c r="C4" s="167" t="s">
        <v>14</v>
      </c>
      <c r="D4" s="167" t="s">
        <v>15</v>
      </c>
      <c r="E4" s="170"/>
      <c r="F4" s="170"/>
      <c r="G4" s="170"/>
      <c r="H4" s="171"/>
      <c r="I4" s="19" t="s">
        <v>23</v>
      </c>
      <c r="J4" s="20" t="s">
        <v>20</v>
      </c>
    </row>
    <row r="5" spans="1:12" ht="18" customHeight="1" x14ac:dyDescent="0.4">
      <c r="A5" s="163"/>
      <c r="B5" s="165"/>
      <c r="C5" s="168"/>
      <c r="D5" s="172"/>
      <c r="E5" s="173"/>
      <c r="F5" s="173"/>
      <c r="G5" s="173"/>
      <c r="H5" s="174"/>
      <c r="I5" s="21" t="s">
        <v>24</v>
      </c>
      <c r="J5" s="22"/>
    </row>
    <row r="6" spans="1:12" ht="18" customHeight="1" x14ac:dyDescent="0.4">
      <c r="A6" s="23"/>
      <c r="B6" s="166"/>
      <c r="C6" s="169"/>
      <c r="D6" s="24" t="s">
        <v>16</v>
      </c>
      <c r="E6" s="25" t="s">
        <v>17</v>
      </c>
      <c r="F6" s="26" t="s">
        <v>22</v>
      </c>
      <c r="G6" s="27" t="s">
        <v>18</v>
      </c>
      <c r="H6" s="28" t="s">
        <v>19</v>
      </c>
      <c r="I6" s="23"/>
      <c r="J6" s="29"/>
    </row>
    <row r="7" spans="1:12" ht="18" customHeight="1" x14ac:dyDescent="0.4">
      <c r="A7" s="3"/>
      <c r="B7" s="7" t="s">
        <v>33</v>
      </c>
      <c r="C7" s="8"/>
      <c r="D7" s="3"/>
      <c r="E7" s="9"/>
      <c r="F7" s="3"/>
      <c r="G7" s="3"/>
      <c r="H7" s="10"/>
      <c r="I7" s="3"/>
      <c r="J7" s="8"/>
    </row>
    <row r="8" spans="1:12" ht="18" customHeight="1" x14ac:dyDescent="0.4">
      <c r="A8" s="30"/>
      <c r="B8" s="31" t="s">
        <v>34</v>
      </c>
      <c r="C8" s="32" t="s">
        <v>35</v>
      </c>
      <c r="D8" s="30"/>
      <c r="E8" s="33"/>
      <c r="F8" s="30"/>
      <c r="G8" s="30"/>
      <c r="H8" s="34"/>
      <c r="I8" s="30"/>
      <c r="J8" s="35"/>
    </row>
    <row r="9" spans="1:12" ht="18" customHeight="1" x14ac:dyDescent="0.4">
      <c r="A9" s="36"/>
      <c r="B9" s="37" t="s">
        <v>12</v>
      </c>
      <c r="C9" s="38"/>
      <c r="D9" s="36"/>
      <c r="E9" s="39"/>
      <c r="F9" s="36"/>
      <c r="G9" s="36"/>
      <c r="H9" s="40"/>
      <c r="I9" s="36"/>
      <c r="J9" s="38"/>
    </row>
    <row r="10" spans="1:12" x14ac:dyDescent="0.4">
      <c r="A10" s="12">
        <v>1</v>
      </c>
      <c r="B10" s="12" t="s">
        <v>36</v>
      </c>
      <c r="C10" s="11" t="s">
        <v>37</v>
      </c>
      <c r="D10" s="13">
        <v>5304000</v>
      </c>
      <c r="E10" s="8" t="s">
        <v>9</v>
      </c>
      <c r="F10" s="8" t="s">
        <v>9</v>
      </c>
      <c r="G10" s="8" t="s">
        <v>9</v>
      </c>
      <c r="H10" s="8" t="s">
        <v>9</v>
      </c>
      <c r="I10" s="10" t="s">
        <v>40</v>
      </c>
      <c r="J10" s="14" t="s">
        <v>39</v>
      </c>
    </row>
    <row r="11" spans="1:12" x14ac:dyDescent="0.4">
      <c r="A11" s="12">
        <v>2</v>
      </c>
      <c r="B11" s="12" t="s">
        <v>53</v>
      </c>
      <c r="C11" s="15" t="s">
        <v>60</v>
      </c>
      <c r="D11" s="13">
        <v>354100</v>
      </c>
      <c r="E11" s="8"/>
      <c r="F11" s="8"/>
      <c r="G11" s="8"/>
      <c r="H11" s="8"/>
      <c r="I11" s="10" t="s">
        <v>40</v>
      </c>
      <c r="J11" s="14" t="s">
        <v>39</v>
      </c>
      <c r="L11" s="5"/>
    </row>
    <row r="12" spans="1:12" x14ac:dyDescent="0.4">
      <c r="A12" s="12">
        <v>3</v>
      </c>
      <c r="B12" s="12" t="s">
        <v>54</v>
      </c>
      <c r="C12" s="15" t="s">
        <v>60</v>
      </c>
      <c r="D12" s="13">
        <v>2500</v>
      </c>
      <c r="E12" s="8"/>
      <c r="F12" s="8"/>
      <c r="G12" s="8"/>
      <c r="H12" s="8"/>
      <c r="I12" s="10" t="s">
        <v>40</v>
      </c>
      <c r="J12" s="14" t="s">
        <v>39</v>
      </c>
      <c r="L12" s="5"/>
    </row>
    <row r="13" spans="1:12" x14ac:dyDescent="0.4">
      <c r="A13" s="12">
        <v>4</v>
      </c>
      <c r="B13" s="12" t="s">
        <v>55</v>
      </c>
      <c r="C13" s="15" t="s">
        <v>38</v>
      </c>
      <c r="D13" s="13">
        <v>44600</v>
      </c>
      <c r="E13" s="8"/>
      <c r="F13" s="8"/>
      <c r="G13" s="8"/>
      <c r="H13" s="8"/>
      <c r="I13" s="10" t="s">
        <v>40</v>
      </c>
      <c r="J13" s="14" t="s">
        <v>39</v>
      </c>
      <c r="L13" s="5"/>
    </row>
    <row r="14" spans="1:12" x14ac:dyDescent="0.4">
      <c r="A14" s="12">
        <v>5</v>
      </c>
      <c r="B14" s="12" t="s">
        <v>56</v>
      </c>
      <c r="C14" s="16" t="s">
        <v>42</v>
      </c>
      <c r="D14" s="13">
        <v>506500</v>
      </c>
      <c r="E14" s="8"/>
      <c r="F14" s="8"/>
      <c r="G14" s="8"/>
      <c r="H14" s="8"/>
      <c r="I14" s="10" t="s">
        <v>40</v>
      </c>
      <c r="J14" s="14" t="s">
        <v>39</v>
      </c>
      <c r="L14" s="5"/>
    </row>
    <row r="15" spans="1:12" x14ac:dyDescent="0.4">
      <c r="A15" s="12">
        <v>6</v>
      </c>
      <c r="B15" s="12" t="s">
        <v>41</v>
      </c>
      <c r="C15" s="15" t="s">
        <v>42</v>
      </c>
      <c r="D15" s="13">
        <v>271200</v>
      </c>
      <c r="E15" s="8"/>
      <c r="F15" s="8"/>
      <c r="G15" s="8"/>
      <c r="H15" s="8"/>
      <c r="I15" s="10" t="s">
        <v>40</v>
      </c>
      <c r="J15" s="14" t="s">
        <v>39</v>
      </c>
      <c r="L15" s="5"/>
    </row>
    <row r="16" spans="1:12" x14ac:dyDescent="0.4">
      <c r="A16" s="12">
        <v>7</v>
      </c>
      <c r="B16" s="12" t="s">
        <v>5</v>
      </c>
      <c r="C16" s="16" t="s">
        <v>47</v>
      </c>
      <c r="D16" s="13">
        <v>100500</v>
      </c>
      <c r="E16" s="8"/>
      <c r="F16" s="8"/>
      <c r="G16" s="8"/>
      <c r="H16" s="8"/>
      <c r="I16" s="10" t="s">
        <v>40</v>
      </c>
      <c r="J16" s="14" t="s">
        <v>39</v>
      </c>
      <c r="L16" s="5"/>
    </row>
    <row r="17" spans="1:12" x14ac:dyDescent="0.4">
      <c r="A17" s="12">
        <v>8</v>
      </c>
      <c r="B17" s="12" t="s">
        <v>8</v>
      </c>
      <c r="C17" s="15" t="s">
        <v>48</v>
      </c>
      <c r="D17" s="13">
        <v>222700</v>
      </c>
      <c r="E17" s="8"/>
      <c r="F17" s="8"/>
      <c r="G17" s="8"/>
      <c r="H17" s="8"/>
      <c r="I17" s="10" t="s">
        <v>40</v>
      </c>
      <c r="J17" s="14" t="s">
        <v>39</v>
      </c>
      <c r="L17" s="5"/>
    </row>
    <row r="18" spans="1:12" x14ac:dyDescent="0.4">
      <c r="A18" s="12">
        <v>9</v>
      </c>
      <c r="B18" s="12" t="s">
        <v>57</v>
      </c>
      <c r="C18" s="16" t="s">
        <v>42</v>
      </c>
      <c r="D18" s="13">
        <v>19700</v>
      </c>
      <c r="E18" s="8"/>
      <c r="F18" s="8"/>
      <c r="G18" s="8"/>
      <c r="H18" s="8"/>
      <c r="I18" s="10" t="s">
        <v>40</v>
      </c>
      <c r="J18" s="14" t="s">
        <v>39</v>
      </c>
      <c r="L18" s="5"/>
    </row>
    <row r="19" spans="1:12" x14ac:dyDescent="0.4">
      <c r="A19" s="12">
        <v>10</v>
      </c>
      <c r="B19" s="12" t="s">
        <v>43</v>
      </c>
      <c r="C19" s="15" t="s">
        <v>49</v>
      </c>
      <c r="D19" s="13">
        <v>39000</v>
      </c>
      <c r="E19" s="8"/>
      <c r="F19" s="8"/>
      <c r="G19" s="8"/>
      <c r="H19" s="8"/>
      <c r="I19" s="10" t="s">
        <v>40</v>
      </c>
      <c r="J19" s="14" t="s">
        <v>39</v>
      </c>
      <c r="L19" s="5"/>
    </row>
    <row r="20" spans="1:12" x14ac:dyDescent="0.4">
      <c r="A20" s="12">
        <v>11</v>
      </c>
      <c r="B20" s="17" t="s">
        <v>58</v>
      </c>
      <c r="C20" s="15" t="s">
        <v>61</v>
      </c>
      <c r="D20" s="13">
        <v>2320000</v>
      </c>
      <c r="E20" s="8"/>
      <c r="F20" s="8"/>
      <c r="G20" s="8"/>
      <c r="H20" s="8"/>
      <c r="I20" s="10" t="s">
        <v>40</v>
      </c>
      <c r="J20" s="14" t="s">
        <v>39</v>
      </c>
      <c r="L20" s="5"/>
    </row>
    <row r="21" spans="1:12" x14ac:dyDescent="0.4">
      <c r="A21" s="12">
        <v>12</v>
      </c>
      <c r="B21" s="17" t="s">
        <v>59</v>
      </c>
      <c r="C21" s="15" t="s">
        <v>61</v>
      </c>
      <c r="D21" s="13">
        <v>4021300</v>
      </c>
      <c r="E21" s="8"/>
      <c r="F21" s="8"/>
      <c r="G21" s="8"/>
      <c r="H21" s="8"/>
      <c r="I21" s="10" t="s">
        <v>40</v>
      </c>
      <c r="J21" s="14" t="s">
        <v>39</v>
      </c>
      <c r="L21" s="5"/>
    </row>
    <row r="22" spans="1:12" x14ac:dyDescent="0.4">
      <c r="A22" s="12">
        <v>13</v>
      </c>
      <c r="B22" s="18" t="s">
        <v>44</v>
      </c>
      <c r="C22" s="15" t="s">
        <v>62</v>
      </c>
      <c r="D22" s="13">
        <v>27800</v>
      </c>
      <c r="E22" s="8"/>
      <c r="F22" s="8"/>
      <c r="G22" s="8"/>
      <c r="H22" s="8"/>
      <c r="I22" s="10" t="s">
        <v>40</v>
      </c>
      <c r="J22" s="14" t="s">
        <v>39</v>
      </c>
      <c r="L22" s="5"/>
    </row>
    <row r="23" spans="1:12" x14ac:dyDescent="0.4">
      <c r="A23" s="12">
        <v>14</v>
      </c>
      <c r="B23" s="18" t="s">
        <v>6</v>
      </c>
      <c r="C23" s="15" t="s">
        <v>50</v>
      </c>
      <c r="D23" s="13">
        <v>178100</v>
      </c>
      <c r="E23" s="8"/>
      <c r="F23" s="8"/>
      <c r="G23" s="8"/>
      <c r="H23" s="8"/>
      <c r="I23" s="10" t="s">
        <v>40</v>
      </c>
      <c r="J23" s="14" t="s">
        <v>39</v>
      </c>
      <c r="L23" s="5"/>
    </row>
    <row r="24" spans="1:12" x14ac:dyDescent="0.4">
      <c r="A24" s="12"/>
      <c r="B24" s="44" t="s">
        <v>63</v>
      </c>
      <c r="C24" s="42"/>
      <c r="D24" s="45">
        <f>SUM(D10:D23)</f>
        <v>13412000</v>
      </c>
      <c r="E24" s="89"/>
      <c r="F24" s="89"/>
      <c r="G24" s="89"/>
      <c r="H24" s="89"/>
      <c r="I24" s="90"/>
      <c r="J24" s="91"/>
      <c r="L24" s="5"/>
    </row>
    <row r="25" spans="1:12" x14ac:dyDescent="0.4">
      <c r="A25" s="12">
        <v>15</v>
      </c>
      <c r="B25" s="12" t="s">
        <v>7</v>
      </c>
      <c r="C25" s="15" t="s">
        <v>51</v>
      </c>
      <c r="D25" s="13">
        <v>289500</v>
      </c>
      <c r="E25" s="8"/>
      <c r="F25" s="8"/>
      <c r="G25" s="8"/>
      <c r="H25" s="8"/>
      <c r="I25" s="10" t="s">
        <v>40</v>
      </c>
      <c r="J25" s="14" t="s">
        <v>39</v>
      </c>
      <c r="L25" s="5"/>
    </row>
    <row r="26" spans="1:12" x14ac:dyDescent="0.4">
      <c r="A26" s="12"/>
      <c r="B26" s="41" t="s">
        <v>45</v>
      </c>
      <c r="C26" s="42" t="s">
        <v>11</v>
      </c>
      <c r="D26" s="43">
        <f>SUM(D24:D25)</f>
        <v>13701500</v>
      </c>
      <c r="E26" s="89"/>
      <c r="F26" s="89"/>
      <c r="G26" s="89"/>
      <c r="H26" s="89"/>
      <c r="I26" s="90"/>
      <c r="J26" s="91"/>
    </row>
    <row r="27" spans="1:12" x14ac:dyDescent="0.4">
      <c r="A27" s="46"/>
      <c r="B27" s="47" t="s">
        <v>67</v>
      </c>
      <c r="C27" s="48"/>
      <c r="D27" s="49"/>
      <c r="E27" s="50"/>
      <c r="F27" s="50"/>
      <c r="G27" s="50"/>
      <c r="H27" s="50"/>
      <c r="I27" s="53"/>
      <c r="J27" s="51"/>
    </row>
    <row r="28" spans="1:12" x14ac:dyDescent="0.4">
      <c r="A28" s="37"/>
      <c r="B28" s="65" t="s">
        <v>64</v>
      </c>
      <c r="C28" s="66" t="s">
        <v>11</v>
      </c>
      <c r="D28" s="67" t="s">
        <v>11</v>
      </c>
      <c r="E28" s="68" t="s">
        <v>9</v>
      </c>
      <c r="F28" s="68" t="s">
        <v>29</v>
      </c>
      <c r="G28" s="68" t="s">
        <v>9</v>
      </c>
      <c r="H28" s="68" t="s">
        <v>9</v>
      </c>
      <c r="I28" s="40"/>
      <c r="J28" s="37" t="s">
        <v>11</v>
      </c>
    </row>
    <row r="29" spans="1:12" x14ac:dyDescent="0.4">
      <c r="A29" s="12"/>
      <c r="B29" s="69" t="s">
        <v>65</v>
      </c>
      <c r="C29" s="70"/>
      <c r="D29" s="71"/>
      <c r="E29" s="72"/>
      <c r="F29" s="72"/>
      <c r="G29" s="72"/>
      <c r="H29" s="72"/>
      <c r="I29" s="73"/>
      <c r="J29" s="63"/>
    </row>
    <row r="30" spans="1:12" x14ac:dyDescent="0.4">
      <c r="A30" s="12"/>
      <c r="B30" s="74" t="s">
        <v>66</v>
      </c>
      <c r="C30" s="75"/>
      <c r="D30" s="76"/>
      <c r="E30" s="77"/>
      <c r="F30" s="77"/>
      <c r="G30" s="77"/>
      <c r="H30" s="77"/>
      <c r="I30" s="10"/>
      <c r="J30" s="12"/>
    </row>
    <row r="31" spans="1:12" x14ac:dyDescent="0.4">
      <c r="A31" s="12">
        <v>16</v>
      </c>
      <c r="B31" s="12" t="s">
        <v>52</v>
      </c>
      <c r="C31" s="17" t="s">
        <v>42</v>
      </c>
      <c r="D31" s="76">
        <v>262300</v>
      </c>
      <c r="E31" s="77"/>
      <c r="F31" s="77"/>
      <c r="G31" s="77"/>
      <c r="H31" s="77"/>
      <c r="I31" s="10" t="s">
        <v>46</v>
      </c>
      <c r="J31" s="14" t="s">
        <v>39</v>
      </c>
    </row>
    <row r="32" spans="1:12" x14ac:dyDescent="0.4">
      <c r="A32" s="12"/>
      <c r="B32" s="74" t="s">
        <v>68</v>
      </c>
      <c r="C32" s="75"/>
      <c r="D32" s="76"/>
      <c r="E32" s="77"/>
      <c r="F32" s="77"/>
      <c r="G32" s="77"/>
      <c r="H32" s="77"/>
      <c r="I32" s="10"/>
      <c r="J32" s="12"/>
    </row>
    <row r="33" spans="1:10" x14ac:dyDescent="0.4">
      <c r="A33" s="12">
        <v>17</v>
      </c>
      <c r="B33" s="12" t="s">
        <v>52</v>
      </c>
      <c r="C33" s="17" t="s">
        <v>42</v>
      </c>
      <c r="D33" s="76">
        <v>239500</v>
      </c>
      <c r="E33" s="77"/>
      <c r="F33" s="77"/>
      <c r="G33" s="77"/>
      <c r="H33" s="77"/>
      <c r="I33" s="10" t="s">
        <v>46</v>
      </c>
      <c r="J33" s="14" t="s">
        <v>39</v>
      </c>
    </row>
    <row r="34" spans="1:10" x14ac:dyDescent="0.4">
      <c r="A34" s="12"/>
      <c r="B34" s="41" t="s">
        <v>45</v>
      </c>
      <c r="C34" s="41" t="s">
        <v>11</v>
      </c>
      <c r="D34" s="78">
        <f>SUM(D31:D33)</f>
        <v>501800</v>
      </c>
      <c r="E34" s="92"/>
      <c r="F34" s="92"/>
      <c r="G34" s="92"/>
      <c r="H34" s="92"/>
      <c r="I34" s="90"/>
      <c r="J34" s="41" t="s">
        <v>11</v>
      </c>
    </row>
    <row r="35" spans="1:10" s="4" customFormat="1" x14ac:dyDescent="0.4">
      <c r="A35" s="79"/>
      <c r="B35" s="149" t="s">
        <v>80</v>
      </c>
      <c r="C35" s="149"/>
      <c r="D35" s="86" t="s">
        <v>11</v>
      </c>
      <c r="E35" s="87" t="s">
        <v>9</v>
      </c>
      <c r="F35" s="87" t="s">
        <v>9</v>
      </c>
      <c r="G35" s="87" t="s">
        <v>9</v>
      </c>
      <c r="H35" s="87" t="s">
        <v>9</v>
      </c>
      <c r="I35" s="73" t="s">
        <v>11</v>
      </c>
      <c r="J35" s="88" t="s">
        <v>11</v>
      </c>
    </row>
    <row r="36" spans="1:10" s="4" customFormat="1" x14ac:dyDescent="0.4">
      <c r="A36" s="79">
        <v>18</v>
      </c>
      <c r="B36" s="17" t="s">
        <v>81</v>
      </c>
      <c r="C36" s="17" t="s">
        <v>42</v>
      </c>
      <c r="D36" s="80"/>
      <c r="E36" s="81">
        <v>39000</v>
      </c>
      <c r="F36" s="81"/>
      <c r="G36" s="81"/>
      <c r="H36" s="81"/>
      <c r="I36" s="10" t="s">
        <v>46</v>
      </c>
      <c r="J36" s="14" t="s">
        <v>39</v>
      </c>
    </row>
    <row r="37" spans="1:10" s="4" customFormat="1" x14ac:dyDescent="0.4">
      <c r="A37" s="79"/>
      <c r="B37" s="83" t="s">
        <v>10</v>
      </c>
      <c r="C37" s="83"/>
      <c r="D37" s="84"/>
      <c r="E37" s="85">
        <f>SUM(E36)</f>
        <v>39000</v>
      </c>
      <c r="F37" s="85"/>
      <c r="G37" s="85"/>
      <c r="H37" s="85"/>
      <c r="I37" s="90"/>
      <c r="J37" s="91"/>
    </row>
    <row r="38" spans="1:10" s="4" customFormat="1" x14ac:dyDescent="0.4">
      <c r="A38" s="79"/>
      <c r="B38" s="17"/>
      <c r="C38" s="17"/>
      <c r="D38" s="80"/>
      <c r="E38" s="81"/>
      <c r="F38" s="81"/>
      <c r="G38" s="81"/>
      <c r="H38" s="81"/>
      <c r="I38" s="10"/>
      <c r="J38" s="17"/>
    </row>
    <row r="39" spans="1:10" s="4" customFormat="1" x14ac:dyDescent="0.4">
      <c r="A39" s="17" t="s">
        <v>11</v>
      </c>
      <c r="B39" s="150" t="s">
        <v>84</v>
      </c>
      <c r="C39" s="151"/>
      <c r="D39" s="86" t="s">
        <v>11</v>
      </c>
      <c r="E39" s="87" t="s">
        <v>11</v>
      </c>
      <c r="F39" s="87" t="s">
        <v>9</v>
      </c>
      <c r="G39" s="87" t="s">
        <v>9</v>
      </c>
      <c r="H39" s="87" t="s">
        <v>9</v>
      </c>
      <c r="I39" s="73" t="s">
        <v>11</v>
      </c>
      <c r="J39" s="88"/>
    </row>
    <row r="40" spans="1:10" s="4" customFormat="1" x14ac:dyDescent="0.4">
      <c r="A40" s="17"/>
      <c r="B40" s="142" t="s">
        <v>85</v>
      </c>
      <c r="C40" s="143"/>
      <c r="D40" s="80"/>
      <c r="E40" s="81"/>
      <c r="F40" s="81"/>
      <c r="G40" s="81"/>
      <c r="H40" s="81"/>
      <c r="I40" s="82"/>
      <c r="J40" s="17"/>
    </row>
    <row r="41" spans="1:10" s="4" customFormat="1" x14ac:dyDescent="0.4">
      <c r="A41" s="17"/>
      <c r="B41" s="17" t="s">
        <v>86</v>
      </c>
      <c r="C41" s="17"/>
      <c r="D41" s="80"/>
      <c r="E41" s="81"/>
      <c r="F41" s="81"/>
      <c r="G41" s="81"/>
      <c r="H41" s="81"/>
      <c r="I41" s="82"/>
      <c r="J41" s="17"/>
    </row>
    <row r="42" spans="1:10" s="4" customFormat="1" x14ac:dyDescent="0.4">
      <c r="A42" s="17">
        <v>19</v>
      </c>
      <c r="B42" s="17" t="s">
        <v>81</v>
      </c>
      <c r="C42" s="17"/>
      <c r="D42" s="80"/>
      <c r="E42" s="81">
        <v>29000</v>
      </c>
      <c r="F42" s="81"/>
      <c r="G42" s="81"/>
      <c r="H42" s="81"/>
      <c r="I42" s="10" t="s">
        <v>46</v>
      </c>
      <c r="J42" s="14" t="s">
        <v>39</v>
      </c>
    </row>
    <row r="43" spans="1:10" s="4" customFormat="1" x14ac:dyDescent="0.4">
      <c r="A43" s="17">
        <v>20</v>
      </c>
      <c r="B43" s="17" t="s">
        <v>82</v>
      </c>
      <c r="C43" s="17"/>
      <c r="D43" s="80"/>
      <c r="E43" s="81">
        <v>7250</v>
      </c>
      <c r="F43" s="81"/>
      <c r="G43" s="81"/>
      <c r="H43" s="81"/>
      <c r="I43" s="10" t="s">
        <v>46</v>
      </c>
      <c r="J43" s="14" t="s">
        <v>39</v>
      </c>
    </row>
    <row r="44" spans="1:10" s="4" customFormat="1" x14ac:dyDescent="0.4">
      <c r="A44" s="17">
        <v>21</v>
      </c>
      <c r="B44" s="17" t="s">
        <v>83</v>
      </c>
      <c r="C44" s="17"/>
      <c r="D44" s="80"/>
      <c r="E44" s="81">
        <v>8000</v>
      </c>
      <c r="F44" s="81"/>
      <c r="G44" s="81"/>
      <c r="H44" s="81"/>
      <c r="I44" s="10" t="s">
        <v>46</v>
      </c>
      <c r="J44" s="14" t="s">
        <v>39</v>
      </c>
    </row>
    <row r="45" spans="1:10" s="4" customFormat="1" x14ac:dyDescent="0.4">
      <c r="A45" s="17"/>
      <c r="B45" s="83" t="s">
        <v>10</v>
      </c>
      <c r="C45" s="83"/>
      <c r="D45" s="84"/>
      <c r="E45" s="85">
        <f>SUM(E42:E44)</f>
        <v>44250</v>
      </c>
      <c r="F45" s="85"/>
      <c r="G45" s="85"/>
      <c r="H45" s="85"/>
      <c r="I45" s="93"/>
      <c r="J45" s="83"/>
    </row>
    <row r="46" spans="1:10" s="101" customFormat="1" x14ac:dyDescent="0.4">
      <c r="A46" s="97"/>
      <c r="B46" s="79" t="s">
        <v>11</v>
      </c>
      <c r="C46" s="79" t="s">
        <v>11</v>
      </c>
      <c r="D46" s="98"/>
      <c r="E46" s="98"/>
      <c r="F46" s="98"/>
      <c r="G46" s="98"/>
      <c r="H46" s="98"/>
      <c r="I46" s="99"/>
      <c r="J46" s="100"/>
    </row>
    <row r="47" spans="1:10" s="105" customFormat="1" x14ac:dyDescent="0.4">
      <c r="A47" s="102"/>
      <c r="B47" s="153" t="s">
        <v>13</v>
      </c>
      <c r="C47" s="153" t="s">
        <v>90</v>
      </c>
      <c r="D47" s="155">
        <f>D26+D34</f>
        <v>14203300</v>
      </c>
      <c r="E47" s="157">
        <f>E37+E45</f>
        <v>83250</v>
      </c>
      <c r="F47" s="157" t="s">
        <v>9</v>
      </c>
      <c r="G47" s="159" t="s">
        <v>9</v>
      </c>
      <c r="H47" s="153" t="s">
        <v>9</v>
      </c>
      <c r="I47" s="103"/>
      <c r="J47" s="104"/>
    </row>
    <row r="48" spans="1:10" s="105" customFormat="1" x14ac:dyDescent="0.4">
      <c r="A48" s="106"/>
      <c r="B48" s="154"/>
      <c r="C48" s="154"/>
      <c r="D48" s="156"/>
      <c r="E48" s="158"/>
      <c r="F48" s="158"/>
      <c r="G48" s="160"/>
      <c r="H48" s="154"/>
      <c r="I48" s="107"/>
      <c r="J48" s="106"/>
    </row>
    <row r="49" spans="1:10" s="105" customFormat="1" x14ac:dyDescent="0.4">
      <c r="A49" s="130"/>
      <c r="B49" s="131"/>
      <c r="C49" s="131"/>
      <c r="D49" s="132"/>
      <c r="E49" s="133"/>
      <c r="F49" s="133"/>
      <c r="G49" s="134"/>
      <c r="H49" s="131"/>
      <c r="I49" s="135"/>
      <c r="J49" s="130"/>
    </row>
    <row r="50" spans="1:10" ht="21" x14ac:dyDescent="0.45">
      <c r="C50" s="6"/>
      <c r="F50" s="6"/>
      <c r="G50" s="6"/>
      <c r="H50" s="6"/>
      <c r="J50" s="136" t="s">
        <v>99</v>
      </c>
    </row>
    <row r="51" spans="1:10" ht="21" x14ac:dyDescent="0.45">
      <c r="C51" s="141" t="s">
        <v>101</v>
      </c>
      <c r="F51" s="152" t="s">
        <v>102</v>
      </c>
      <c r="G51" s="152"/>
      <c r="H51" s="152"/>
      <c r="I51" s="152"/>
    </row>
    <row r="52" spans="1:10" ht="21" x14ac:dyDescent="0.45">
      <c r="C52" s="96" t="s">
        <v>89</v>
      </c>
      <c r="F52" s="145" t="s">
        <v>26</v>
      </c>
      <c r="G52" s="145"/>
      <c r="H52" s="145"/>
      <c r="I52" s="145"/>
    </row>
    <row r="53" spans="1:10" ht="21" x14ac:dyDescent="0.45">
      <c r="C53" s="96" t="s">
        <v>88</v>
      </c>
      <c r="F53" s="145" t="s">
        <v>21</v>
      </c>
      <c r="G53" s="145"/>
      <c r="H53" s="145"/>
      <c r="I53" s="145"/>
    </row>
    <row r="56" spans="1:10" x14ac:dyDescent="0.4">
      <c r="J56" s="124"/>
    </row>
  </sheetData>
  <mergeCells count="20">
    <mergeCell ref="B35:C35"/>
    <mergeCell ref="A1:J1"/>
    <mergeCell ref="A3:J3"/>
    <mergeCell ref="A4:A5"/>
    <mergeCell ref="B4:B6"/>
    <mergeCell ref="C4:C6"/>
    <mergeCell ref="D4:H5"/>
    <mergeCell ref="A2:J2"/>
    <mergeCell ref="F52:I52"/>
    <mergeCell ref="F53:I53"/>
    <mergeCell ref="F51:I51"/>
    <mergeCell ref="B39:C39"/>
    <mergeCell ref="B40:C40"/>
    <mergeCell ref="B47:B48"/>
    <mergeCell ref="C47:C48"/>
    <mergeCell ref="D47:D48"/>
    <mergeCell ref="E47:E48"/>
    <mergeCell ref="F47:F48"/>
    <mergeCell ref="G47:G48"/>
    <mergeCell ref="H47:H48"/>
  </mergeCells>
  <pageMargins left="0.31496062992125984" right="0.19685039370078741" top="0.55118110236220474" bottom="0.35433070866141736" header="0.31496062992125984" footer="0.31496062992125984"/>
  <pageSetup paperSize="9" orientation="landscape" horizontalDpi="4294967293" verticalDpi="0" r:id="rId1"/>
  <headerFooter>
    <oddHeader>&amp;C(สำเนา)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2</vt:i4>
      </vt:variant>
      <vt:variant>
        <vt:lpstr>ช่วงที่มีชื่อ</vt:lpstr>
      </vt:variant>
      <vt:variant>
        <vt:i4>2</vt:i4>
      </vt:variant>
    </vt:vector>
  </HeadingPairs>
  <TitlesOfParts>
    <vt:vector size="4" baseType="lpstr">
      <vt:lpstr>รายงานผลการใช้จ่ายปี2569(23กค.)</vt:lpstr>
      <vt:lpstr>แผนใช้จ่าย 2569</vt:lpstr>
      <vt:lpstr>'แผนใช้จ่าย 2569'!Print_Titles</vt:lpstr>
      <vt:lpstr>'รายงานผลการใช้จ่ายปี2569(23กค.)'!Print_Titles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PSNLWIN</cp:lastModifiedBy>
  <cp:lastPrinted>2026-07-25T12:56:42Z</cp:lastPrinted>
  <dcterms:created xsi:type="dcterms:W3CDTF">2024-03-25T06:33:41Z</dcterms:created>
  <dcterms:modified xsi:type="dcterms:W3CDTF">2026-07-25T12:57:26Z</dcterms:modified>
</cp:coreProperties>
</file>